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640" firstSheet="52" activeTab="60"/>
  </bookViews>
  <sheets>
    <sheet name="JULY 2021" sheetId="1" r:id="rId1"/>
    <sheet name="AUGUST 2021" sheetId="3" r:id="rId2"/>
    <sheet name="SEPTEMBER 2021" sheetId="5" r:id="rId3"/>
    <sheet name="Oct 2021" sheetId="6" r:id="rId4"/>
    <sheet name="NOV 2021" sheetId="7" r:id="rId5"/>
    <sheet name="DEC 2021" sheetId="8" r:id="rId6"/>
    <sheet name="JAN 2022" sheetId="9" r:id="rId7"/>
    <sheet name="FEB 2022" sheetId="10" r:id="rId8"/>
    <sheet name="MAR 2022" sheetId="13" r:id="rId9"/>
    <sheet name="APR 2022" sheetId="14" r:id="rId10"/>
    <sheet name="MAY 2022" sheetId="15" r:id="rId11"/>
    <sheet name="JUNE 2022" sheetId="16" r:id="rId12"/>
    <sheet name="JULY 2022" sheetId="17" r:id="rId13"/>
    <sheet name="AUGUST 2022" sheetId="18" r:id="rId14"/>
    <sheet name="SEP 2022" sheetId="19" r:id="rId15"/>
    <sheet name="OCT 2022" sheetId="20" r:id="rId16"/>
    <sheet name="NOV 2022" sheetId="21" r:id="rId17"/>
    <sheet name="DEC 2022" sheetId="22" r:id="rId18"/>
    <sheet name="JAN 2023" sheetId="23" r:id="rId19"/>
    <sheet name="FEB 2023" sheetId="25" r:id="rId20"/>
    <sheet name="MARCH-2023" sheetId="26" r:id="rId21"/>
    <sheet name="APRIL 2023" sheetId="28" r:id="rId22"/>
    <sheet name="MAY-2023" sheetId="29" r:id="rId23"/>
    <sheet name="JUNE-2023" sheetId="30" r:id="rId24"/>
    <sheet name="July 2023" sheetId="31" r:id="rId25"/>
    <sheet name="AUG-2023" sheetId="32" r:id="rId26"/>
    <sheet name="Sep-2023" sheetId="33" r:id="rId27"/>
    <sheet name="Oct 2023" sheetId="34" r:id="rId28"/>
    <sheet name="NOV 2023" sheetId="35" r:id="rId29"/>
    <sheet name="DEC 2023" sheetId="36" r:id="rId30"/>
    <sheet name="JAN 2024" sheetId="37" r:id="rId31"/>
    <sheet name="FEB 2024" sheetId="38" r:id="rId32"/>
    <sheet name="MARCH 2024" sheetId="39" r:id="rId33"/>
    <sheet name="APRIL 2024" sheetId="40" r:id="rId34"/>
    <sheet name="MAY 2024" sheetId="41" r:id="rId35"/>
    <sheet name="JUNE 2024" sheetId="42" r:id="rId36"/>
    <sheet name="JULY 2024" sheetId="43" r:id="rId37"/>
    <sheet name="AUG 2024" sheetId="44" r:id="rId38"/>
    <sheet name="SEP 2024" sheetId="45" r:id="rId39"/>
    <sheet name="OCT-2024" sheetId="46" r:id="rId40"/>
    <sheet name="NOV 2024" sheetId="47" r:id="rId41"/>
    <sheet name="DEC 2024" sheetId="48" r:id="rId42"/>
    <sheet name="JAN 2025" sheetId="49" r:id="rId43"/>
    <sheet name="FEB 2025" sheetId="50" r:id="rId44"/>
    <sheet name="MAR 2025" sheetId="51" r:id="rId45"/>
    <sheet name="APR 2025" sheetId="52" r:id="rId46"/>
    <sheet name="MAY 2025" sheetId="53" r:id="rId47"/>
    <sheet name="JUNE 2025" sheetId="54" r:id="rId48"/>
    <sheet name="JULY 2025" sheetId="55" r:id="rId49"/>
    <sheet name="AUG 2025" sheetId="56" r:id="rId50"/>
    <sheet name="SEP 2025" sheetId="57" r:id="rId51"/>
    <sheet name="OCT  2025" sheetId="58" r:id="rId52"/>
    <sheet name="NOV 2025" sheetId="59" r:id="rId53"/>
    <sheet name="DEC 2025" sheetId="60" r:id="rId54"/>
    <sheet name="JAN 2026" sheetId="61" r:id="rId55"/>
    <sheet name="FEB 2026" sheetId="62" r:id="rId56"/>
    <sheet name="MAR 2026" sheetId="63" r:id="rId57"/>
    <sheet name="APRIL 2026" sheetId="64" r:id="rId58"/>
    <sheet name="MAY 2026" sheetId="65" r:id="rId59"/>
    <sheet name="JUNE 2026" sheetId="66" r:id="rId60"/>
    <sheet name="JULY 2026" sheetId="67" r:id="rId61"/>
  </sheets>
  <definedNames>
    <definedName name="_xlnm._FilterDatabase" localSheetId="9" hidden="1">'APR 2022'!$A$1:$M$47</definedName>
    <definedName name="_xlnm._FilterDatabase" localSheetId="1" hidden="1">'AUGUST 2021'!$A$1:$N$82</definedName>
    <definedName name="_xlnm._FilterDatabase" localSheetId="13" hidden="1">'AUGUST 2022'!$A$1:$M$85</definedName>
    <definedName name="_xlnm._FilterDatabase" localSheetId="5" hidden="1">'DEC 2021'!$A$1:$M$115</definedName>
    <definedName name="_xlnm._FilterDatabase" localSheetId="17" hidden="1">'DEC 2022'!$A$1:$M$63</definedName>
    <definedName name="_xlnm._FilterDatabase" localSheetId="7" hidden="1">'FEB 2022'!$A$1:$M$100</definedName>
    <definedName name="_xlnm._FilterDatabase" localSheetId="6" hidden="1">'JAN 2022'!$A$1:$M$1</definedName>
    <definedName name="_xlnm._FilterDatabase" localSheetId="18" hidden="1">'JAN 2023'!$A$1:$M$59</definedName>
    <definedName name="_xlnm._FilterDatabase" localSheetId="0" hidden="1">'JULY 2021'!$A$1:$L$28</definedName>
    <definedName name="_xlnm._FilterDatabase" localSheetId="11" hidden="1">'JUNE 2022'!$A$1:$M$1</definedName>
    <definedName name="_xlnm._FilterDatabase" localSheetId="8" hidden="1">'MAR 2022'!$A$1:$M$97</definedName>
    <definedName name="_xlnm._FilterDatabase" localSheetId="4" hidden="1">'NOV 2021'!$A$1:$M$85</definedName>
    <definedName name="_xlnm._FilterDatabase" localSheetId="3" hidden="1">'Oct 2021'!$A$1:$M$78</definedName>
    <definedName name="_xlnm._FilterDatabase" localSheetId="15" hidden="1">'OCT 2022'!$A$1:$M$73</definedName>
    <definedName name="_xlnm._FilterDatabase" localSheetId="14" hidden="1">'SEP 2022'!$A$1:$M$83</definedName>
    <definedName name="_xlnm._FilterDatabase" localSheetId="2" hidden="1">'SEPTEMBER 2021'!$A$1:$M$102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67"/>
  <c r="K11"/>
  <c r="K12"/>
  <c r="K13"/>
  <c r="K14"/>
  <c r="J10"/>
  <c r="J11"/>
  <c r="J12"/>
  <c r="J13"/>
  <c r="J14"/>
  <c r="J7"/>
  <c r="K7" s="1"/>
  <c r="J8"/>
  <c r="K8" s="1"/>
  <c r="J9"/>
  <c r="K9" s="1"/>
  <c r="J6"/>
  <c r="K6" s="1"/>
  <c r="J5"/>
  <c r="K5" s="1"/>
  <c r="J4"/>
  <c r="K4" s="1"/>
  <c r="J3"/>
  <c r="K3" s="1"/>
  <c r="J2"/>
  <c r="K2" s="1"/>
  <c r="J36" i="66"/>
  <c r="K36" s="1"/>
  <c r="J32"/>
  <c r="K32" s="1"/>
  <c r="J33"/>
  <c r="K33" s="1"/>
  <c r="J34"/>
  <c r="K34" s="1"/>
  <c r="J35"/>
  <c r="K35" s="1"/>
  <c r="J28"/>
  <c r="K28" s="1"/>
  <c r="J29"/>
  <c r="K29" s="1"/>
  <c r="J30"/>
  <c r="K30" s="1"/>
  <c r="J31"/>
  <c r="K31" s="1"/>
  <c r="K3" i="65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H41"/>
  <c r="K3" i="64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I40"/>
  <c r="K3" i="6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I43"/>
  <c r="J25" i="66"/>
  <c r="K25" s="1"/>
  <c r="J26"/>
  <c r="K26" s="1"/>
  <c r="J27"/>
  <c r="K27" s="1"/>
  <c r="J24"/>
  <c r="K24" s="1"/>
  <c r="J23"/>
  <c r="K23" s="1"/>
  <c r="J22"/>
  <c r="K22" s="1"/>
  <c r="J21"/>
  <c r="K21" s="1"/>
  <c r="J20"/>
  <c r="K20" s="1"/>
  <c r="J19"/>
  <c r="K19" s="1"/>
  <c r="J18"/>
  <c r="K18" s="1"/>
  <c r="J15"/>
  <c r="K15" s="1"/>
  <c r="J16"/>
  <c r="K16" s="1"/>
  <c r="J17"/>
  <c r="K17" s="1"/>
  <c r="J14"/>
  <c r="K14" s="1"/>
  <c r="J13"/>
  <c r="K13" s="1"/>
  <c r="J10"/>
  <c r="K10" s="1"/>
  <c r="J11"/>
  <c r="K11" s="1"/>
  <c r="J12"/>
  <c r="K12" s="1"/>
  <c r="J9"/>
  <c r="K9" s="1"/>
  <c r="J8"/>
  <c r="K8" s="1"/>
  <c r="J7"/>
  <c r="K7" s="1"/>
  <c r="J6"/>
  <c r="K6" s="1"/>
  <c r="J5"/>
  <c r="K5" s="1"/>
  <c r="J4"/>
  <c r="K4" s="1"/>
  <c r="J3"/>
  <c r="K3" s="1"/>
  <c r="J2"/>
  <c r="K2" s="1"/>
  <c r="J33" i="65"/>
  <c r="J34"/>
  <c r="J35"/>
  <c r="J36"/>
  <c r="J32"/>
  <c r="J31"/>
  <c r="J27"/>
  <c r="J28"/>
  <c r="J29"/>
  <c r="J30"/>
  <c r="J21"/>
  <c r="J22"/>
  <c r="J23"/>
  <c r="J24"/>
  <c r="J25"/>
  <c r="J26"/>
  <c r="J15"/>
  <c r="J16"/>
  <c r="J17"/>
  <c r="J18"/>
  <c r="J19"/>
  <c r="J20"/>
  <c r="J14"/>
  <c r="J13"/>
  <c r="J8"/>
  <c r="J9"/>
  <c r="J10"/>
  <c r="J11"/>
  <c r="J12"/>
  <c r="J7"/>
  <c r="J6"/>
  <c r="J5"/>
  <c r="J4"/>
  <c r="J3"/>
  <c r="J2"/>
  <c r="K2" s="1"/>
  <c r="J34" i="64"/>
  <c r="K32"/>
  <c r="K33"/>
  <c r="K34"/>
  <c r="J30"/>
  <c r="J31"/>
  <c r="J32"/>
  <c r="J33"/>
  <c r="J29"/>
  <c r="J25"/>
  <c r="J26"/>
  <c r="J27"/>
  <c r="J28"/>
  <c r="J21"/>
  <c r="J22"/>
  <c r="J23"/>
  <c r="J24"/>
  <c r="J17"/>
  <c r="J18"/>
  <c r="J19"/>
  <c r="J20"/>
  <c r="J16"/>
  <c r="J11"/>
  <c r="J12"/>
  <c r="J13"/>
  <c r="J14"/>
  <c r="J15"/>
  <c r="J10"/>
  <c r="J9"/>
  <c r="J8"/>
  <c r="J7"/>
  <c r="J6"/>
  <c r="J5"/>
  <c r="J4"/>
  <c r="J3"/>
  <c r="J2"/>
  <c r="K2" s="1"/>
  <c r="J35" i="63"/>
  <c r="J34"/>
  <c r="J32"/>
  <c r="J33"/>
  <c r="J28"/>
  <c r="J29"/>
  <c r="J30"/>
  <c r="J31"/>
  <c r="J24"/>
  <c r="J25"/>
  <c r="J26"/>
  <c r="J27"/>
  <c r="J20"/>
  <c r="J21"/>
  <c r="J22"/>
  <c r="J23"/>
  <c r="J13"/>
  <c r="J14"/>
  <c r="J15"/>
  <c r="J16"/>
  <c r="J17"/>
  <c r="J18"/>
  <c r="J19"/>
  <c r="J12"/>
  <c r="J11"/>
  <c r="J10"/>
  <c r="J9"/>
  <c r="J8"/>
  <c r="J7"/>
  <c r="J6"/>
  <c r="J5"/>
  <c r="J4"/>
  <c r="J3"/>
  <c r="J2"/>
  <c r="K2" s="1"/>
  <c r="K3" i="6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33"/>
  <c r="J24"/>
  <c r="K28"/>
  <c r="J22"/>
  <c r="J23"/>
  <c r="J25"/>
  <c r="J26"/>
  <c r="J27"/>
  <c r="J28"/>
  <c r="J15"/>
  <c r="J16"/>
  <c r="J17"/>
  <c r="J18"/>
  <c r="J19"/>
  <c r="J20"/>
  <c r="J21"/>
  <c r="J14"/>
  <c r="J7"/>
  <c r="J8"/>
  <c r="J9"/>
  <c r="J10"/>
  <c r="J11"/>
  <c r="J12"/>
  <c r="J13"/>
  <c r="J6"/>
  <c r="J5"/>
  <c r="J4"/>
  <c r="J3"/>
  <c r="J2"/>
  <c r="K2" s="1"/>
  <c r="K3" i="6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J28"/>
  <c r="J23"/>
  <c r="J22"/>
  <c r="J21"/>
  <c r="J20"/>
  <c r="J15"/>
  <c r="J16"/>
  <c r="J17"/>
  <c r="J18"/>
  <c r="J19"/>
  <c r="J8"/>
  <c r="J9"/>
  <c r="J10"/>
  <c r="J11"/>
  <c r="J12"/>
  <c r="J13"/>
  <c r="J14"/>
  <c r="J7"/>
  <c r="J6"/>
  <c r="J5"/>
  <c r="J4"/>
  <c r="J3"/>
  <c r="J2"/>
  <c r="K2" s="1"/>
  <c r="K3" i="60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J32"/>
  <c r="J29"/>
  <c r="J30"/>
  <c r="J31"/>
  <c r="K36"/>
  <c r="J28"/>
  <c r="J27"/>
  <c r="J26"/>
  <c r="J18"/>
  <c r="J19"/>
  <c r="J20"/>
  <c r="J21"/>
  <c r="J22"/>
  <c r="J23"/>
  <c r="J24"/>
  <c r="J25"/>
  <c r="J10"/>
  <c r="J11"/>
  <c r="J12"/>
  <c r="J13"/>
  <c r="J14"/>
  <c r="J15"/>
  <c r="J16"/>
  <c r="J17"/>
  <c r="J9"/>
  <c r="J8"/>
  <c r="J7"/>
  <c r="J6"/>
  <c r="J5"/>
  <c r="J4"/>
  <c r="J3"/>
  <c r="J2"/>
  <c r="K2" s="1"/>
  <c r="K3" i="59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J32"/>
  <c r="J33"/>
  <c r="J34"/>
  <c r="J29"/>
  <c r="J30"/>
  <c r="J31"/>
  <c r="J35"/>
  <c r="J36"/>
  <c r="J28"/>
  <c r="K41"/>
  <c r="J27"/>
  <c r="J26"/>
  <c r="J25"/>
  <c r="J24"/>
  <c r="J23"/>
  <c r="J22"/>
  <c r="J21"/>
  <c r="J20"/>
  <c r="J15"/>
  <c r="J16"/>
  <c r="J17"/>
  <c r="J18"/>
  <c r="J19"/>
  <c r="K3" i="57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" i="58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J33"/>
  <c r="J37" i="57"/>
  <c r="J7" i="59"/>
  <c r="J8"/>
  <c r="J9"/>
  <c r="J10"/>
  <c r="J11"/>
  <c r="J12"/>
  <c r="J13"/>
  <c r="J14"/>
  <c r="J6"/>
  <c r="J5"/>
  <c r="J4"/>
  <c r="J3"/>
  <c r="J2"/>
  <c r="K2" s="1"/>
  <c r="J26" i="58"/>
  <c r="J25"/>
  <c r="J24"/>
  <c r="J23"/>
  <c r="J18"/>
  <c r="J19"/>
  <c r="J20"/>
  <c r="J21"/>
  <c r="J22"/>
  <c r="J4"/>
  <c r="J5"/>
  <c r="J6"/>
  <c r="J7"/>
  <c r="J8"/>
  <c r="J9"/>
  <c r="J10"/>
  <c r="J11"/>
  <c r="J12"/>
  <c r="J13"/>
  <c r="J14"/>
  <c r="J15"/>
  <c r="J16"/>
  <c r="J17"/>
  <c r="J3"/>
  <c r="J2"/>
  <c r="K2" s="1"/>
  <c r="J31" i="57"/>
  <c r="J28"/>
  <c r="J29"/>
  <c r="J30"/>
  <c r="J24"/>
  <c r="J25"/>
  <c r="J26"/>
  <c r="J27"/>
  <c r="J19"/>
  <c r="J20"/>
  <c r="J21"/>
  <c r="J22"/>
  <c r="J23"/>
  <c r="J18"/>
  <c r="J13"/>
  <c r="J14"/>
  <c r="J15"/>
  <c r="J16"/>
  <c r="J17"/>
  <c r="J12"/>
  <c r="J11"/>
  <c r="J10"/>
  <c r="J9"/>
  <c r="J8"/>
  <c r="J7"/>
  <c r="J6"/>
  <c r="J5"/>
  <c r="J4"/>
  <c r="J3"/>
  <c r="J2"/>
  <c r="K2" s="1"/>
  <c r="K3" i="54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7"/>
  <c r="K3" i="55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4"/>
  <c r="K3" i="56"/>
  <c r="K4"/>
  <c r="K5"/>
  <c r="K6"/>
  <c r="K7"/>
  <c r="K8"/>
  <c r="K9"/>
  <c r="K10"/>
  <c r="K11"/>
  <c r="K12"/>
  <c r="K13"/>
  <c r="K14"/>
  <c r="K15"/>
  <c r="K16"/>
  <c r="K17"/>
  <c r="K18"/>
  <c r="K20"/>
  <c r="K21"/>
  <c r="K22"/>
  <c r="K29"/>
  <c r="K25"/>
  <c r="K26"/>
  <c r="J23"/>
  <c r="K23" s="1"/>
  <c r="J24"/>
  <c r="K24" s="1"/>
  <c r="J25"/>
  <c r="J26"/>
  <c r="J22"/>
  <c r="J21"/>
  <c r="J16"/>
  <c r="J17"/>
  <c r="J18"/>
  <c r="J19"/>
  <c r="K19" s="1"/>
  <c r="J20"/>
  <c r="J9"/>
  <c r="J10"/>
  <c r="J11"/>
  <c r="J12"/>
  <c r="J13"/>
  <c r="J14"/>
  <c r="J15"/>
  <c r="J8"/>
  <c r="J7"/>
  <c r="J6"/>
  <c r="J5"/>
  <c r="J4"/>
  <c r="J3"/>
  <c r="J2"/>
  <c r="K2" s="1"/>
  <c r="J39" i="55"/>
  <c r="J38"/>
  <c r="J37"/>
  <c r="J36"/>
  <c r="J31"/>
  <c r="J32"/>
  <c r="J33"/>
  <c r="J34"/>
  <c r="J35"/>
  <c r="J30"/>
  <c r="J25"/>
  <c r="J26"/>
  <c r="J27"/>
  <c r="J28"/>
  <c r="J29"/>
  <c r="J24"/>
  <c r="J23"/>
  <c r="J19"/>
  <c r="J20"/>
  <c r="J21"/>
  <c r="J22"/>
  <c r="J14"/>
  <c r="J15"/>
  <c r="J16"/>
  <c r="J17"/>
  <c r="J18"/>
  <c r="J13"/>
  <c r="J12"/>
  <c r="J11"/>
  <c r="J10"/>
  <c r="J9"/>
  <c r="J8"/>
  <c r="J7"/>
  <c r="J6"/>
  <c r="J5"/>
  <c r="J4"/>
  <c r="J3"/>
  <c r="J2"/>
  <c r="K2" s="1"/>
  <c r="J29" i="54"/>
  <c r="J28"/>
  <c r="J30"/>
  <c r="J31"/>
  <c r="J32"/>
  <c r="J33"/>
  <c r="J21"/>
  <c r="J22"/>
  <c r="J23"/>
  <c r="J24"/>
  <c r="J25"/>
  <c r="J26"/>
  <c r="J27"/>
  <c r="J16"/>
  <c r="J17"/>
  <c r="J18"/>
  <c r="J19"/>
  <c r="J20"/>
  <c r="J15"/>
  <c r="J14"/>
  <c r="J13"/>
  <c r="J12"/>
  <c r="J11"/>
  <c r="J10"/>
  <c r="K3" i="5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J31"/>
  <c r="J42"/>
  <c r="J9" i="54"/>
  <c r="J8"/>
  <c r="J7"/>
  <c r="J6"/>
  <c r="J5"/>
  <c r="J4"/>
  <c r="J3"/>
  <c r="J2"/>
  <c r="K2" s="1"/>
  <c r="J37" i="53"/>
  <c r="J33"/>
  <c r="J34"/>
  <c r="J35"/>
  <c r="J36"/>
  <c r="K3" i="5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" i="5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3" i="50"/>
  <c r="K4"/>
  <c r="K5"/>
  <c r="K6"/>
  <c r="K7"/>
  <c r="K8"/>
  <c r="K9"/>
  <c r="K10"/>
  <c r="K11"/>
  <c r="K12"/>
  <c r="K13"/>
  <c r="K14"/>
  <c r="K15"/>
  <c r="K16"/>
  <c r="K17"/>
  <c r="K18"/>
  <c r="K19"/>
  <c r="K3" i="49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3" i="48"/>
  <c r="K4"/>
  <c r="K5"/>
  <c r="K6"/>
  <c r="K7"/>
  <c r="K8"/>
  <c r="K9"/>
  <c r="K10"/>
  <c r="K11"/>
  <c r="K12"/>
  <c r="K13"/>
  <c r="K14"/>
  <c r="K15"/>
  <c r="K16"/>
  <c r="K17"/>
  <c r="K18"/>
  <c r="K19"/>
  <c r="K20"/>
  <c r="K21"/>
  <c r="J24" i="50"/>
  <c r="J34" i="52"/>
  <c r="J33" i="51"/>
  <c r="K48" i="49"/>
  <c r="K26" i="48"/>
  <c r="J27" i="53"/>
  <c r="J28"/>
  <c r="J29"/>
  <c r="J30"/>
  <c r="J32"/>
  <c r="J26"/>
  <c r="J25"/>
  <c r="J24"/>
  <c r="J14"/>
  <c r="J15"/>
  <c r="J16"/>
  <c r="J17"/>
  <c r="J18"/>
  <c r="J19"/>
  <c r="J20"/>
  <c r="J21"/>
  <c r="J22"/>
  <c r="J23"/>
  <c r="J13"/>
  <c r="J5"/>
  <c r="J6"/>
  <c r="J7"/>
  <c r="J8"/>
  <c r="J9"/>
  <c r="J10"/>
  <c r="J11"/>
  <c r="J12"/>
  <c r="J4"/>
  <c r="J3"/>
  <c r="J2"/>
  <c r="K2" s="1"/>
  <c r="J22" i="52"/>
  <c r="J23"/>
  <c r="J24"/>
  <c r="J25"/>
  <c r="J26"/>
  <c r="J27"/>
  <c r="J28"/>
  <c r="J29"/>
  <c r="J18"/>
  <c r="J19"/>
  <c r="J20"/>
  <c r="J21"/>
  <c r="J13"/>
  <c r="J14"/>
  <c r="J15"/>
  <c r="J16"/>
  <c r="J17"/>
  <c r="J4"/>
  <c r="J5"/>
  <c r="J6"/>
  <c r="J7"/>
  <c r="J8"/>
  <c r="J9"/>
  <c r="J10"/>
  <c r="J11"/>
  <c r="J12"/>
  <c r="J3"/>
  <c r="J2"/>
  <c r="K2" s="1"/>
  <c r="J28" i="51"/>
  <c r="J27"/>
  <c r="J26"/>
  <c r="J25"/>
  <c r="J24"/>
  <c r="J23"/>
  <c r="J22"/>
  <c r="J21"/>
  <c r="J20"/>
  <c r="J19"/>
  <c r="J13"/>
  <c r="J18"/>
  <c r="J17"/>
  <c r="J16"/>
  <c r="J15"/>
  <c r="J14"/>
  <c r="J12"/>
  <c r="J11"/>
  <c r="J10"/>
  <c r="J9"/>
  <c r="J8"/>
  <c r="J7"/>
  <c r="J6"/>
  <c r="J5"/>
  <c r="J4"/>
  <c r="J3"/>
  <c r="J2"/>
  <c r="K2" s="1"/>
  <c r="J15" i="50"/>
  <c r="J16"/>
  <c r="J17"/>
  <c r="J18"/>
  <c r="J19"/>
  <c r="J10"/>
  <c r="J11"/>
  <c r="J12"/>
  <c r="J13"/>
  <c r="J14"/>
  <c r="J6"/>
  <c r="J9"/>
  <c r="J8"/>
  <c r="J7"/>
  <c r="J5"/>
  <c r="J4"/>
  <c r="J3"/>
  <c r="J2"/>
  <c r="K2" s="1"/>
  <c r="J36" i="49"/>
  <c r="J37"/>
  <c r="J38"/>
  <c r="J39"/>
  <c r="J40"/>
  <c r="J41"/>
  <c r="J42"/>
  <c r="J43"/>
  <c r="J35"/>
  <c r="J34"/>
  <c r="J33"/>
  <c r="J27"/>
  <c r="J28"/>
  <c r="J29"/>
  <c r="J30"/>
  <c r="J31"/>
  <c r="J32"/>
  <c r="J26"/>
  <c r="J25"/>
  <c r="J24"/>
  <c r="J23"/>
  <c r="J22"/>
  <c r="J21"/>
  <c r="J20"/>
  <c r="J19"/>
  <c r="J18"/>
  <c r="J17"/>
  <c r="J8"/>
  <c r="J9"/>
  <c r="J10"/>
  <c r="J11"/>
  <c r="J12"/>
  <c r="J13"/>
  <c r="J14"/>
  <c r="J15"/>
  <c r="J16"/>
  <c r="J7"/>
  <c r="J6"/>
  <c r="J4"/>
  <c r="J5"/>
  <c r="J3"/>
  <c r="J2"/>
  <c r="K2" s="1"/>
  <c r="J13" i="48"/>
  <c r="J14"/>
  <c r="J15"/>
  <c r="J16"/>
  <c r="J17"/>
  <c r="J18"/>
  <c r="J19"/>
  <c r="J20"/>
  <c r="J21"/>
  <c r="J12"/>
  <c r="J6"/>
  <c r="J7"/>
  <c r="J8"/>
  <c r="J9"/>
  <c r="J10"/>
  <c r="J11"/>
  <c r="K3" i="47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4"/>
  <c r="J5" i="48"/>
  <c r="J4"/>
  <c r="J3"/>
  <c r="J2"/>
  <c r="K2" s="1"/>
  <c r="J39" i="47"/>
  <c r="J36"/>
  <c r="J37"/>
  <c r="J38"/>
  <c r="J35"/>
  <c r="J34"/>
  <c r="J33"/>
  <c r="J32"/>
  <c r="J31"/>
  <c r="J30"/>
  <c r="J29"/>
  <c r="J28"/>
  <c r="J27"/>
  <c r="J26"/>
  <c r="J25"/>
  <c r="J24"/>
  <c r="J23"/>
  <c r="J16"/>
  <c r="J17"/>
  <c r="J18"/>
  <c r="J19"/>
  <c r="J20"/>
  <c r="J21"/>
  <c r="J22"/>
  <c r="J15"/>
  <c r="J14"/>
  <c r="J8"/>
  <c r="J9"/>
  <c r="J10"/>
  <c r="J11"/>
  <c r="J12"/>
  <c r="J13"/>
  <c r="J7"/>
  <c r="K3" i="46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J31"/>
  <c r="J30"/>
  <c r="J29"/>
  <c r="J6" i="47"/>
  <c r="J5"/>
  <c r="J4"/>
  <c r="J3"/>
  <c r="J2"/>
  <c r="K2" s="1"/>
  <c r="K34" i="46"/>
  <c r="J28"/>
  <c r="J27"/>
  <c r="J26"/>
  <c r="J25"/>
  <c r="J22"/>
  <c r="J23"/>
  <c r="J24"/>
  <c r="J21"/>
  <c r="J12"/>
  <c r="J13"/>
  <c r="J14"/>
  <c r="J15"/>
  <c r="J16"/>
  <c r="J17"/>
  <c r="J18"/>
  <c r="J19"/>
  <c r="J20"/>
  <c r="J5"/>
  <c r="J6"/>
  <c r="J7"/>
  <c r="J8"/>
  <c r="J9"/>
  <c r="J10"/>
  <c r="J11"/>
  <c r="K3" i="45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9"/>
  <c r="J4" i="46"/>
  <c r="J3"/>
  <c r="J2"/>
  <c r="K2" s="1"/>
  <c r="J38" i="45"/>
  <c r="J39"/>
  <c r="J40"/>
  <c r="J41"/>
  <c r="J42"/>
  <c r="J43"/>
  <c r="J37"/>
  <c r="J31"/>
  <c r="J29"/>
  <c r="J30"/>
  <c r="J32"/>
  <c r="J33"/>
  <c r="J34"/>
  <c r="J35"/>
  <c r="J36"/>
  <c r="J28"/>
  <c r="J27"/>
  <c r="J26"/>
  <c r="J22"/>
  <c r="J23"/>
  <c r="J24"/>
  <c r="J25"/>
  <c r="J21"/>
  <c r="J15"/>
  <c r="J16"/>
  <c r="J17"/>
  <c r="J18"/>
  <c r="J19"/>
  <c r="J20"/>
  <c r="J14"/>
  <c r="J13"/>
  <c r="J12"/>
  <c r="J11"/>
  <c r="L42" i="42"/>
  <c r="K35"/>
  <c r="L35" s="1"/>
  <c r="K36"/>
  <c r="L36" s="1"/>
  <c r="K37"/>
  <c r="L37" s="1"/>
  <c r="K38"/>
  <c r="L38" s="1"/>
  <c r="K39"/>
  <c r="L39" s="1"/>
  <c r="K40"/>
  <c r="L40" s="1"/>
  <c r="K41"/>
  <c r="L41" s="1"/>
  <c r="K42"/>
  <c r="J10" i="45"/>
  <c r="J9"/>
  <c r="J8"/>
  <c r="J7"/>
  <c r="J6"/>
  <c r="J5"/>
  <c r="J4"/>
  <c r="J3"/>
  <c r="J2"/>
  <c r="K2" s="1"/>
  <c r="K3" i="44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54"/>
  <c r="J47"/>
  <c r="J48"/>
  <c r="J46"/>
  <c r="J43"/>
  <c r="J44"/>
  <c r="J45"/>
  <c r="J42"/>
  <c r="J35"/>
  <c r="J36"/>
  <c r="J37"/>
  <c r="J38"/>
  <c r="J39"/>
  <c r="J40"/>
  <c r="J41"/>
  <c r="J30"/>
  <c r="J31"/>
  <c r="J32"/>
  <c r="J33"/>
  <c r="J34"/>
  <c r="J29"/>
  <c r="J28"/>
  <c r="J27"/>
  <c r="J23"/>
  <c r="J24"/>
  <c r="J25"/>
  <c r="J26"/>
  <c r="J22"/>
  <c r="J21"/>
  <c r="J14"/>
  <c r="J15"/>
  <c r="J16"/>
  <c r="J17"/>
  <c r="J18"/>
  <c r="J19"/>
  <c r="J20"/>
  <c r="J6"/>
  <c r="J7"/>
  <c r="J8"/>
  <c r="J9"/>
  <c r="J10"/>
  <c r="J11"/>
  <c r="J12"/>
  <c r="J13"/>
  <c r="J5"/>
  <c r="J4"/>
  <c r="J3"/>
  <c r="J2"/>
  <c r="K2" s="1"/>
  <c r="K41" i="38"/>
  <c r="K54" i="39"/>
  <c r="K48"/>
  <c r="L48" s="1"/>
  <c r="K47"/>
  <c r="L47" s="1"/>
  <c r="K46"/>
  <c r="L46" s="1"/>
  <c r="K45"/>
  <c r="L45" s="1"/>
  <c r="K44"/>
  <c r="L44" s="1"/>
  <c r="K43"/>
  <c r="L43" s="1"/>
  <c r="K42"/>
  <c r="L42" s="1"/>
  <c r="K41"/>
  <c r="L41" s="1"/>
  <c r="K40"/>
  <c r="L40" s="1"/>
  <c r="K39"/>
  <c r="L39" s="1"/>
  <c r="K38"/>
  <c r="L38" s="1"/>
  <c r="K37"/>
  <c r="L37" s="1"/>
  <c r="K36"/>
  <c r="L36" s="1"/>
  <c r="K35"/>
  <c r="L35" s="1"/>
  <c r="K34"/>
  <c r="L34" s="1"/>
  <c r="K33"/>
  <c r="L33" s="1"/>
  <c r="K32"/>
  <c r="L32" s="1"/>
  <c r="K31"/>
  <c r="L31" s="1"/>
  <c r="K30"/>
  <c r="L30" s="1"/>
  <c r="K29"/>
  <c r="L29" s="1"/>
  <c r="K28"/>
  <c r="L28" s="1"/>
  <c r="K27"/>
  <c r="L27" s="1"/>
  <c r="K26"/>
  <c r="L26" s="1"/>
  <c r="K25"/>
  <c r="L25" s="1"/>
  <c r="K24"/>
  <c r="L24" s="1"/>
  <c r="K23"/>
  <c r="L23" s="1"/>
  <c r="K22"/>
  <c r="L22" s="1"/>
  <c r="K21"/>
  <c r="L21" s="1"/>
  <c r="K20"/>
  <c r="L20" s="1"/>
  <c r="K19"/>
  <c r="L19" s="1"/>
  <c r="K18"/>
  <c r="L18" s="1"/>
  <c r="K17"/>
  <c r="L17" s="1"/>
  <c r="K16"/>
  <c r="L16" s="1"/>
  <c r="K15"/>
  <c r="L15" s="1"/>
  <c r="K14"/>
  <c r="L14" s="1"/>
  <c r="K13"/>
  <c r="L13" s="1"/>
  <c r="K12"/>
  <c r="L12" s="1"/>
  <c r="K11"/>
  <c r="L11" s="1"/>
  <c r="K10"/>
  <c r="L10" s="1"/>
  <c r="K9"/>
  <c r="L9" s="1"/>
  <c r="K8"/>
  <c r="L8" s="1"/>
  <c r="K7"/>
  <c r="L7" s="1"/>
  <c r="K6"/>
  <c r="L6" s="1"/>
  <c r="K5"/>
  <c r="L5" s="1"/>
  <c r="K4"/>
  <c r="L4" s="1"/>
  <c r="K3"/>
  <c r="L3" s="1"/>
  <c r="K2"/>
  <c r="L2" s="1"/>
  <c r="L58" i="40"/>
  <c r="L53"/>
  <c r="K53"/>
  <c r="L52"/>
  <c r="K52"/>
  <c r="L51"/>
  <c r="K51"/>
  <c r="L50"/>
  <c r="K50"/>
  <c r="L49"/>
  <c r="K49"/>
  <c r="L48"/>
  <c r="K48"/>
  <c r="L47"/>
  <c r="K47"/>
  <c r="L46"/>
  <c r="K46"/>
  <c r="L45"/>
  <c r="K45"/>
  <c r="L44"/>
  <c r="K44"/>
  <c r="L43"/>
  <c r="K43"/>
  <c r="L42"/>
  <c r="K42"/>
  <c r="L41"/>
  <c r="K41"/>
  <c r="L40"/>
  <c r="K40"/>
  <c r="L39"/>
  <c r="K39"/>
  <c r="L38"/>
  <c r="K38"/>
  <c r="L37"/>
  <c r="K37"/>
  <c r="L36"/>
  <c r="K36"/>
  <c r="L35"/>
  <c r="K35"/>
  <c r="L34"/>
  <c r="K34"/>
  <c r="L33"/>
  <c r="K33"/>
  <c r="L32"/>
  <c r="K32"/>
  <c r="L31"/>
  <c r="K31"/>
  <c r="L30"/>
  <c r="K30"/>
  <c r="L29"/>
  <c r="K29"/>
  <c r="L28"/>
  <c r="K28"/>
  <c r="L27"/>
  <c r="K27"/>
  <c r="L26"/>
  <c r="K26"/>
  <c r="L25"/>
  <c r="K25"/>
  <c r="L24"/>
  <c r="K24"/>
  <c r="L23"/>
  <c r="K23"/>
  <c r="L22"/>
  <c r="K22"/>
  <c r="L21"/>
  <c r="K21"/>
  <c r="L20"/>
  <c r="K20"/>
  <c r="L19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K10"/>
  <c r="L9"/>
  <c r="K9"/>
  <c r="L8"/>
  <c r="K8"/>
  <c r="L7"/>
  <c r="K7"/>
  <c r="L6"/>
  <c r="K6"/>
  <c r="L5"/>
  <c r="K5"/>
  <c r="L4"/>
  <c r="K4"/>
  <c r="L3"/>
  <c r="K3"/>
  <c r="L2"/>
  <c r="K2"/>
  <c r="L46" i="41"/>
  <c r="L41"/>
  <c r="K41"/>
  <c r="L40"/>
  <c r="K40"/>
  <c r="L39"/>
  <c r="K39"/>
  <c r="L38"/>
  <c r="K38"/>
  <c r="L37"/>
  <c r="K37"/>
  <c r="L36"/>
  <c r="K36"/>
  <c r="L35"/>
  <c r="K35"/>
  <c r="L34"/>
  <c r="K34"/>
  <c r="L33"/>
  <c r="K33"/>
  <c r="L32"/>
  <c r="K32"/>
  <c r="L31"/>
  <c r="K31"/>
  <c r="L30"/>
  <c r="K30"/>
  <c r="L29"/>
  <c r="K29"/>
  <c r="L28"/>
  <c r="K28"/>
  <c r="L27"/>
  <c r="K27"/>
  <c r="L26"/>
  <c r="K26"/>
  <c r="L25"/>
  <c r="K25"/>
  <c r="L24"/>
  <c r="K24"/>
  <c r="L23"/>
  <c r="K23"/>
  <c r="L22"/>
  <c r="K22"/>
  <c r="L21"/>
  <c r="K21"/>
  <c r="L20"/>
  <c r="K20"/>
  <c r="L19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K10"/>
  <c r="L9"/>
  <c r="K9"/>
  <c r="L8"/>
  <c r="K8"/>
  <c r="L7"/>
  <c r="K7"/>
  <c r="L6"/>
  <c r="K6"/>
  <c r="L5"/>
  <c r="K5"/>
  <c r="L4"/>
  <c r="K4"/>
  <c r="L3"/>
  <c r="K3"/>
  <c r="L2"/>
  <c r="K2"/>
  <c r="K50" i="42"/>
  <c r="K46"/>
  <c r="L46" s="1"/>
  <c r="K34"/>
  <c r="L34" s="1"/>
  <c r="K33"/>
  <c r="L33" s="1"/>
  <c r="K32"/>
  <c r="L32" s="1"/>
  <c r="K31"/>
  <c r="L31" s="1"/>
  <c r="K30"/>
  <c r="L30" s="1"/>
  <c r="K29"/>
  <c r="L29" s="1"/>
  <c r="K28"/>
  <c r="L28" s="1"/>
  <c r="K27"/>
  <c r="L27" s="1"/>
  <c r="K26"/>
  <c r="L26" s="1"/>
  <c r="K25"/>
  <c r="L25" s="1"/>
  <c r="K24"/>
  <c r="L24" s="1"/>
  <c r="K23"/>
  <c r="L23" s="1"/>
  <c r="K22"/>
  <c r="L22" s="1"/>
  <c r="K21"/>
  <c r="L21" s="1"/>
  <c r="K20"/>
  <c r="L20" s="1"/>
  <c r="K19"/>
  <c r="L19" s="1"/>
  <c r="K18"/>
  <c r="L18" s="1"/>
  <c r="K17"/>
  <c r="L17" s="1"/>
  <c r="K16"/>
  <c r="L16" s="1"/>
  <c r="K15"/>
  <c r="L15" s="1"/>
  <c r="K14"/>
  <c r="L14" s="1"/>
  <c r="K13"/>
  <c r="L13" s="1"/>
  <c r="K12"/>
  <c r="L12" s="1"/>
  <c r="K11"/>
  <c r="L11" s="1"/>
  <c r="K10"/>
  <c r="L10" s="1"/>
  <c r="K9"/>
  <c r="L9" s="1"/>
  <c r="K8"/>
  <c r="L8" s="1"/>
  <c r="K7"/>
  <c r="L7" s="1"/>
  <c r="K6"/>
  <c r="L6" s="1"/>
  <c r="K5"/>
  <c r="L5" s="1"/>
  <c r="K4"/>
  <c r="L4" s="1"/>
  <c r="K3"/>
  <c r="L3" s="1"/>
  <c r="K2"/>
  <c r="L2" s="1"/>
  <c r="K32" i="38"/>
  <c r="L32" s="1"/>
  <c r="K33"/>
  <c r="L33" s="1"/>
  <c r="K34"/>
  <c r="L34" s="1"/>
  <c r="K35"/>
  <c r="L35" s="1"/>
  <c r="K28"/>
  <c r="L28" s="1"/>
  <c r="K29"/>
  <c r="L29" s="1"/>
  <c r="K30"/>
  <c r="L30" s="1"/>
  <c r="K31"/>
  <c r="L31" s="1"/>
  <c r="K24"/>
  <c r="L24" s="1"/>
  <c r="K25"/>
  <c r="L25" s="1"/>
  <c r="K26"/>
  <c r="L26" s="1"/>
  <c r="K27"/>
  <c r="L27" s="1"/>
  <c r="K22"/>
  <c r="L22" s="1"/>
  <c r="K23"/>
  <c r="L23" s="1"/>
  <c r="K18"/>
  <c r="L18" s="1"/>
  <c r="K19"/>
  <c r="L19" s="1"/>
  <c r="K20"/>
  <c r="L20" s="1"/>
  <c r="K21"/>
  <c r="L21" s="1"/>
  <c r="L3"/>
  <c r="L4"/>
  <c r="L5"/>
  <c r="L6"/>
  <c r="L9"/>
  <c r="L10"/>
  <c r="L11"/>
  <c r="L12"/>
  <c r="K12"/>
  <c r="K13"/>
  <c r="L13" s="1"/>
  <c r="K14"/>
  <c r="L14" s="1"/>
  <c r="K15"/>
  <c r="L15" s="1"/>
  <c r="K16"/>
  <c r="L16" s="1"/>
  <c r="K17"/>
  <c r="L17" s="1"/>
  <c r="K11"/>
  <c r="K7"/>
  <c r="L7" s="1"/>
  <c r="K8"/>
  <c r="L8" s="1"/>
  <c r="K9"/>
  <c r="K10"/>
  <c r="K6"/>
  <c r="K5"/>
  <c r="K4"/>
  <c r="K3"/>
  <c r="K2"/>
  <c r="L2" s="1"/>
  <c r="L3" i="37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1"/>
  <c r="L45"/>
  <c r="K38"/>
  <c r="K39"/>
  <c r="K40"/>
  <c r="K37"/>
  <c r="K35"/>
  <c r="K36"/>
  <c r="K31"/>
  <c r="K32"/>
  <c r="K33"/>
  <c r="K34"/>
  <c r="K29"/>
  <c r="K30"/>
  <c r="K23"/>
  <c r="K24"/>
  <c r="K25"/>
  <c r="K26"/>
  <c r="K27"/>
  <c r="K28"/>
  <c r="K19"/>
  <c r="K20"/>
  <c r="K21"/>
  <c r="K22"/>
  <c r="K14"/>
  <c r="K15"/>
  <c r="K16"/>
  <c r="K17"/>
  <c r="K18"/>
  <c r="K8"/>
  <c r="K9"/>
  <c r="K10"/>
  <c r="K11"/>
  <c r="K12"/>
  <c r="K13"/>
  <c r="K7"/>
  <c r="K6"/>
  <c r="K5"/>
  <c r="K4"/>
  <c r="K3"/>
  <c r="K2"/>
  <c r="L2" s="1"/>
  <c r="L3" i="36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9"/>
  <c r="K61"/>
  <c r="K62"/>
  <c r="K63"/>
  <c r="K57"/>
  <c r="K58"/>
  <c r="K59"/>
  <c r="K60"/>
  <c r="K49"/>
  <c r="K52"/>
  <c r="K53"/>
  <c r="K54"/>
  <c r="K55"/>
  <c r="K56"/>
  <c r="K48"/>
  <c r="K50"/>
  <c r="K51"/>
  <c r="K43"/>
  <c r="K44"/>
  <c r="K45"/>
  <c r="K46"/>
  <c r="K47"/>
  <c r="K40"/>
  <c r="K41"/>
  <c r="K42"/>
  <c r="K38"/>
  <c r="K39"/>
  <c r="K35"/>
  <c r="K36"/>
  <c r="K37"/>
  <c r="K34"/>
  <c r="K31"/>
  <c r="K32"/>
  <c r="K33"/>
  <c r="K27"/>
  <c r="K28"/>
  <c r="K29"/>
  <c r="K30"/>
  <c r="K24"/>
  <c r="K25"/>
  <c r="K26"/>
  <c r="K20"/>
  <c r="K21"/>
  <c r="K22"/>
  <c r="K23"/>
  <c r="K17"/>
  <c r="K18"/>
  <c r="K19"/>
  <c r="K14"/>
  <c r="K15"/>
  <c r="K16"/>
  <c r="K10"/>
  <c r="K11"/>
  <c r="K12"/>
  <c r="K13"/>
  <c r="K9"/>
  <c r="K8"/>
  <c r="K7"/>
  <c r="K6"/>
  <c r="K5"/>
  <c r="K4"/>
  <c r="K3"/>
  <c r="K2"/>
  <c r="L2" s="1"/>
  <c r="L3" i="35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9"/>
  <c r="K43"/>
  <c r="K44"/>
  <c r="K40"/>
  <c r="K41"/>
  <c r="K42"/>
  <c r="K34"/>
  <c r="K35"/>
  <c r="K36"/>
  <c r="K37"/>
  <c r="K38"/>
  <c r="K39"/>
  <c r="K30"/>
  <c r="K31"/>
  <c r="K32"/>
  <c r="K33"/>
  <c r="K29"/>
  <c r="K24"/>
  <c r="K25"/>
  <c r="K26"/>
  <c r="K27"/>
  <c r="K28"/>
  <c r="K23"/>
  <c r="K19"/>
  <c r="K20"/>
  <c r="K21"/>
  <c r="K22"/>
  <c r="K13"/>
  <c r="K14"/>
  <c r="K15"/>
  <c r="K16"/>
  <c r="K17"/>
  <c r="K18"/>
  <c r="K8"/>
  <c r="K9"/>
  <c r="K10"/>
  <c r="K11"/>
  <c r="K12"/>
  <c r="L3" i="34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K60"/>
  <c r="K7" i="35"/>
  <c r="K6"/>
  <c r="K5"/>
  <c r="K4"/>
  <c r="K3"/>
  <c r="K2"/>
  <c r="L2" s="1"/>
  <c r="K50" i="34"/>
  <c r="K51"/>
  <c r="K52"/>
  <c r="K53"/>
  <c r="K54"/>
  <c r="K49"/>
  <c r="K44"/>
  <c r="K45"/>
  <c r="K46"/>
  <c r="K47"/>
  <c r="K48"/>
  <c r="K39"/>
  <c r="K40"/>
  <c r="K41"/>
  <c r="K42"/>
  <c r="K43"/>
  <c r="K36"/>
  <c r="K37"/>
  <c r="K38"/>
  <c r="K29"/>
  <c r="K30"/>
  <c r="K31"/>
  <c r="K32"/>
  <c r="K33"/>
  <c r="K34"/>
  <c r="K35"/>
  <c r="K25"/>
  <c r="K26"/>
  <c r="K27"/>
  <c r="K28"/>
  <c r="K20"/>
  <c r="K21"/>
  <c r="K22"/>
  <c r="K23"/>
  <c r="K24"/>
  <c r="K16"/>
  <c r="K17"/>
  <c r="K18"/>
  <c r="K19"/>
  <c r="K15"/>
  <c r="K11"/>
  <c r="K12"/>
  <c r="K13"/>
  <c r="K14"/>
  <c r="K6"/>
  <c r="K7"/>
  <c r="K8"/>
  <c r="K9"/>
  <c r="K10"/>
  <c r="L3" i="33"/>
  <c r="L7"/>
  <c r="L11"/>
  <c r="L15"/>
  <c r="L19"/>
  <c r="L23"/>
  <c r="L27"/>
  <c r="L35"/>
  <c r="L39"/>
  <c r="L43"/>
  <c r="L49"/>
  <c r="K5" i="34"/>
  <c r="K4"/>
  <c r="K3"/>
  <c r="K2"/>
  <c r="L2" s="1"/>
  <c r="K42" i="33"/>
  <c r="L42" s="1"/>
  <c r="K43"/>
  <c r="K38"/>
  <c r="L38" s="1"/>
  <c r="K39"/>
  <c r="K40"/>
  <c r="L40" s="1"/>
  <c r="K41"/>
  <c r="L41" s="1"/>
  <c r="K34"/>
  <c r="L34" s="1"/>
  <c r="K35"/>
  <c r="K36"/>
  <c r="L36" s="1"/>
  <c r="K37"/>
  <c r="L37" s="1"/>
  <c r="K31"/>
  <c r="L31" s="1"/>
  <c r="K32"/>
  <c r="L32" s="1"/>
  <c r="K33"/>
  <c r="L33" s="1"/>
  <c r="K28"/>
  <c r="L28" s="1"/>
  <c r="K29"/>
  <c r="L29" s="1"/>
  <c r="K30"/>
  <c r="L30" s="1"/>
  <c r="K24"/>
  <c r="L24" s="1"/>
  <c r="K25"/>
  <c r="L25" s="1"/>
  <c r="K26"/>
  <c r="L26" s="1"/>
  <c r="K27"/>
  <c r="K20"/>
  <c r="L20" s="1"/>
  <c r="K21"/>
  <c r="L21" s="1"/>
  <c r="K22"/>
  <c r="L22" s="1"/>
  <c r="K23"/>
  <c r="K15"/>
  <c r="K16"/>
  <c r="L16" s="1"/>
  <c r="K17"/>
  <c r="L17" s="1"/>
  <c r="K18"/>
  <c r="L18" s="1"/>
  <c r="K19"/>
  <c r="K14"/>
  <c r="L14" s="1"/>
  <c r="K9"/>
  <c r="L9" s="1"/>
  <c r="K10"/>
  <c r="L10" s="1"/>
  <c r="K11"/>
  <c r="K12"/>
  <c r="L12" s="1"/>
  <c r="K13"/>
  <c r="L13" s="1"/>
  <c r="K8"/>
  <c r="L8" s="1"/>
  <c r="L5" i="32"/>
  <c r="L17"/>
  <c r="L21"/>
  <c r="L33"/>
  <c r="L37"/>
  <c r="L41"/>
  <c r="L45"/>
  <c r="L49"/>
  <c r="L53"/>
  <c r="L61"/>
  <c r="K7" i="33"/>
  <c r="K6"/>
  <c r="L6" s="1"/>
  <c r="K5"/>
  <c r="L5" s="1"/>
  <c r="K4"/>
  <c r="L4" s="1"/>
  <c r="K3"/>
  <c r="K2"/>
  <c r="L2" s="1"/>
  <c r="L67" i="32"/>
  <c r="K60"/>
  <c r="L60" s="1"/>
  <c r="K61"/>
  <c r="K62"/>
  <c r="L62" s="1"/>
  <c r="K57"/>
  <c r="L57" s="1"/>
  <c r="K58"/>
  <c r="L58" s="1"/>
  <c r="K59"/>
  <c r="L59" s="1"/>
  <c r="K56"/>
  <c r="L56" s="1"/>
  <c r="K53"/>
  <c r="K54"/>
  <c r="L54" s="1"/>
  <c r="K55"/>
  <c r="L55" s="1"/>
  <c r="K46"/>
  <c r="L46" s="1"/>
  <c r="K47"/>
  <c r="L47" s="1"/>
  <c r="K48"/>
  <c r="L48" s="1"/>
  <c r="K49"/>
  <c r="K50"/>
  <c r="L50" s="1"/>
  <c r="K51"/>
  <c r="L51" s="1"/>
  <c r="K52"/>
  <c r="L52" s="1"/>
  <c r="K40"/>
  <c r="L40" s="1"/>
  <c r="K41"/>
  <c r="K42"/>
  <c r="L42" s="1"/>
  <c r="K43"/>
  <c r="L43" s="1"/>
  <c r="K44"/>
  <c r="L44" s="1"/>
  <c r="K45"/>
  <c r="K39"/>
  <c r="L39" s="1"/>
  <c r="K33"/>
  <c r="K34"/>
  <c r="L34" s="1"/>
  <c r="K35"/>
  <c r="L35" s="1"/>
  <c r="K36"/>
  <c r="L36" s="1"/>
  <c r="K37"/>
  <c r="K38"/>
  <c r="L38" s="1"/>
  <c r="K28"/>
  <c r="L28" s="1"/>
  <c r="K29"/>
  <c r="L29" s="1"/>
  <c r="K30"/>
  <c r="L30" s="1"/>
  <c r="K31"/>
  <c r="L31" s="1"/>
  <c r="K32"/>
  <c r="L32" s="1"/>
  <c r="K25"/>
  <c r="L25" s="1"/>
  <c r="K26"/>
  <c r="L26" s="1"/>
  <c r="K27"/>
  <c r="L27" s="1"/>
  <c r="K24"/>
  <c r="L24" s="1"/>
  <c r="K23"/>
  <c r="L23" s="1"/>
  <c r="K19"/>
  <c r="L19" s="1"/>
  <c r="K20"/>
  <c r="L20" s="1"/>
  <c r="K21"/>
  <c r="K22"/>
  <c r="L22" s="1"/>
  <c r="K16"/>
  <c r="L16" s="1"/>
  <c r="K17"/>
  <c r="K18"/>
  <c r="L18" s="1"/>
  <c r="K9"/>
  <c r="L9" s="1"/>
  <c r="K10"/>
  <c r="L10" s="1"/>
  <c r="K11"/>
  <c r="L11" s="1"/>
  <c r="K12"/>
  <c r="L12" s="1"/>
  <c r="K13"/>
  <c r="L13" s="1"/>
  <c r="K14"/>
  <c r="L14" s="1"/>
  <c r="K15"/>
  <c r="L15" s="1"/>
  <c r="K8"/>
  <c r="L8" s="1"/>
  <c r="K4"/>
  <c r="L4" s="1"/>
  <c r="K5"/>
  <c r="K6"/>
  <c r="L6" s="1"/>
  <c r="K7"/>
  <c r="L7" s="1"/>
  <c r="K3"/>
  <c r="L3" s="1"/>
  <c r="K2"/>
  <c r="L2" s="1"/>
  <c r="L5" i="31"/>
  <c r="L9"/>
  <c r="L13"/>
  <c r="L21"/>
  <c r="L33"/>
  <c r="L37"/>
  <c r="L41"/>
  <c r="L45"/>
  <c r="L53"/>
  <c r="L61"/>
  <c r="L65"/>
  <c r="L69"/>
  <c r="L73"/>
  <c r="L77"/>
  <c r="K84"/>
  <c r="K79"/>
  <c r="L79" s="1"/>
  <c r="K76"/>
  <c r="L76" s="1"/>
  <c r="K77"/>
  <c r="K78"/>
  <c r="L78" s="1"/>
  <c r="K73"/>
  <c r="K74"/>
  <c r="L74" s="1"/>
  <c r="K75"/>
  <c r="L75" s="1"/>
  <c r="L4" i="30"/>
  <c r="L8"/>
  <c r="L12"/>
  <c r="L16"/>
  <c r="L20"/>
  <c r="L24"/>
  <c r="L32"/>
  <c r="L36"/>
  <c r="L40"/>
  <c r="K45"/>
  <c r="L12" i="29"/>
  <c r="L24"/>
  <c r="L28"/>
  <c r="L32"/>
  <c r="L40"/>
  <c r="L44"/>
  <c r="L48"/>
  <c r="L64"/>
  <c r="L76"/>
  <c r="L80"/>
  <c r="K86"/>
  <c r="L3" i="28"/>
  <c r="L7"/>
  <c r="L11"/>
  <c r="L15"/>
  <c r="L19"/>
  <c r="L31"/>
  <c r="L35"/>
  <c r="L39"/>
  <c r="L43"/>
  <c r="L47"/>
  <c r="K56"/>
  <c r="K69" i="31"/>
  <c r="K70"/>
  <c r="L70" s="1"/>
  <c r="K71"/>
  <c r="L71" s="1"/>
  <c r="K72"/>
  <c r="L72" s="1"/>
  <c r="K65"/>
  <c r="K66"/>
  <c r="L66" s="1"/>
  <c r="K67"/>
  <c r="L67" s="1"/>
  <c r="K68"/>
  <c r="L68" s="1"/>
  <c r="K61"/>
  <c r="K62"/>
  <c r="L62" s="1"/>
  <c r="K63"/>
  <c r="L63" s="1"/>
  <c r="K64"/>
  <c r="L64" s="1"/>
  <c r="K56"/>
  <c r="L56" s="1"/>
  <c r="K57"/>
  <c r="L57" s="1"/>
  <c r="K58"/>
  <c r="L58" s="1"/>
  <c r="K59"/>
  <c r="L59" s="1"/>
  <c r="K60"/>
  <c r="L60" s="1"/>
  <c r="K52"/>
  <c r="L52" s="1"/>
  <c r="K53"/>
  <c r="K54"/>
  <c r="L54" s="1"/>
  <c r="K55"/>
  <c r="L55" s="1"/>
  <c r="K49"/>
  <c r="L49" s="1"/>
  <c r="K50"/>
  <c r="L50" s="1"/>
  <c r="K51"/>
  <c r="L51" s="1"/>
  <c r="K45"/>
  <c r="K46"/>
  <c r="L46" s="1"/>
  <c r="K47"/>
  <c r="L47" s="1"/>
  <c r="K48"/>
  <c r="L48" s="1"/>
  <c r="K41"/>
  <c r="K42"/>
  <c r="L42" s="1"/>
  <c r="K43"/>
  <c r="L43" s="1"/>
  <c r="K44"/>
  <c r="L44" s="1"/>
  <c r="K39"/>
  <c r="L39" s="1"/>
  <c r="K40"/>
  <c r="L40" s="1"/>
  <c r="K35"/>
  <c r="L35" s="1"/>
  <c r="K36"/>
  <c r="L36" s="1"/>
  <c r="K37"/>
  <c r="K38"/>
  <c r="L38" s="1"/>
  <c r="K32"/>
  <c r="L32" s="1"/>
  <c r="K33"/>
  <c r="K34"/>
  <c r="L34" s="1"/>
  <c r="K29"/>
  <c r="L29" s="1"/>
  <c r="K30"/>
  <c r="L30" s="1"/>
  <c r="K31"/>
  <c r="L31" s="1"/>
  <c r="K24"/>
  <c r="L24" s="1"/>
  <c r="K25"/>
  <c r="L25" s="1"/>
  <c r="K26"/>
  <c r="L26" s="1"/>
  <c r="K27"/>
  <c r="L27" s="1"/>
  <c r="K28"/>
  <c r="L28" s="1"/>
  <c r="K19"/>
  <c r="L19" s="1"/>
  <c r="K20"/>
  <c r="L20" s="1"/>
  <c r="K21"/>
  <c r="K22"/>
  <c r="L22" s="1"/>
  <c r="K23"/>
  <c r="L23" s="1"/>
  <c r="K14"/>
  <c r="L14" s="1"/>
  <c r="K15"/>
  <c r="L15" s="1"/>
  <c r="K16"/>
  <c r="L16" s="1"/>
  <c r="K17"/>
  <c r="L17" s="1"/>
  <c r="K18"/>
  <c r="L18" s="1"/>
  <c r="K10"/>
  <c r="L10" s="1"/>
  <c r="K11"/>
  <c r="L11" s="1"/>
  <c r="K12"/>
  <c r="L12" s="1"/>
  <c r="K13"/>
  <c r="K5"/>
  <c r="K6"/>
  <c r="L6" s="1"/>
  <c r="K7"/>
  <c r="L7" s="1"/>
  <c r="K8"/>
  <c r="L8" s="1"/>
  <c r="K9"/>
  <c r="K4"/>
  <c r="L4" s="1"/>
  <c r="K3"/>
  <c r="L3" s="1"/>
  <c r="K2"/>
  <c r="L2" s="1"/>
  <c r="K37" i="30"/>
  <c r="L37" s="1"/>
  <c r="K38"/>
  <c r="L38" s="1"/>
  <c r="K39"/>
  <c r="L39" s="1"/>
  <c r="K40"/>
  <c r="K41"/>
  <c r="L41" s="1"/>
  <c r="K32"/>
  <c r="K33"/>
  <c r="L33" s="1"/>
  <c r="K34"/>
  <c r="L34" s="1"/>
  <c r="K35"/>
  <c r="L35" s="1"/>
  <c r="K36"/>
  <c r="K28"/>
  <c r="L28" s="1"/>
  <c r="K29"/>
  <c r="L29" s="1"/>
  <c r="K30"/>
  <c r="L30" s="1"/>
  <c r="K31"/>
  <c r="L31" s="1"/>
  <c r="K23"/>
  <c r="L23" s="1"/>
  <c r="K24"/>
  <c r="K25"/>
  <c r="L25" s="1"/>
  <c r="K26"/>
  <c r="L26" s="1"/>
  <c r="K27"/>
  <c r="L27" s="1"/>
  <c r="K20"/>
  <c r="K21"/>
  <c r="L21" s="1"/>
  <c r="K22"/>
  <c r="L22" s="1"/>
  <c r="K14"/>
  <c r="L14" s="1"/>
  <c r="K15"/>
  <c r="L15" s="1"/>
  <c r="K16"/>
  <c r="K17"/>
  <c r="L17" s="1"/>
  <c r="K18"/>
  <c r="L18" s="1"/>
  <c r="K19"/>
  <c r="L19" s="1"/>
  <c r="K5"/>
  <c r="L5" s="1"/>
  <c r="K6"/>
  <c r="L6" s="1"/>
  <c r="K7"/>
  <c r="L7" s="1"/>
  <c r="K8"/>
  <c r="K9"/>
  <c r="L9" s="1"/>
  <c r="K10"/>
  <c r="L10" s="1"/>
  <c r="K11"/>
  <c r="L11" s="1"/>
  <c r="K12"/>
  <c r="K13"/>
  <c r="L13" s="1"/>
  <c r="K4"/>
  <c r="K3"/>
  <c r="L3" s="1"/>
  <c r="K2"/>
  <c r="L2" s="1"/>
  <c r="K77" i="29"/>
  <c r="L77" s="1"/>
  <c r="K78"/>
  <c r="L78" s="1"/>
  <c r="K79"/>
  <c r="L79" s="1"/>
  <c r="K80"/>
  <c r="K81"/>
  <c r="L81" s="1"/>
  <c r="K82"/>
  <c r="L82" s="1"/>
  <c r="K73"/>
  <c r="L73" s="1"/>
  <c r="K74"/>
  <c r="L74" s="1"/>
  <c r="K75"/>
  <c r="L75" s="1"/>
  <c r="K76"/>
  <c r="K68"/>
  <c r="L68" s="1"/>
  <c r="K69"/>
  <c r="L69" s="1"/>
  <c r="K70"/>
  <c r="L70" s="1"/>
  <c r="K71"/>
  <c r="L71" s="1"/>
  <c r="K72"/>
  <c r="L72" s="1"/>
  <c r="K75" i="26"/>
  <c r="K64" i="29"/>
  <c r="K65"/>
  <c r="L65" s="1"/>
  <c r="K66"/>
  <c r="L66" s="1"/>
  <c r="K67"/>
  <c r="L67" s="1"/>
  <c r="K61"/>
  <c r="L61" s="1"/>
  <c r="K62"/>
  <c r="L62" s="1"/>
  <c r="K63"/>
  <c r="L63" s="1"/>
  <c r="K56"/>
  <c r="L56" s="1"/>
  <c r="K57"/>
  <c r="L57" s="1"/>
  <c r="K58"/>
  <c r="L58" s="1"/>
  <c r="K59"/>
  <c r="L59" s="1"/>
  <c r="K60"/>
  <c r="L60" s="1"/>
  <c r="K53"/>
  <c r="L53" s="1"/>
  <c r="K54"/>
  <c r="L54" s="1"/>
  <c r="K55"/>
  <c r="L55" s="1"/>
  <c r="K52"/>
  <c r="L52" s="1"/>
  <c r="K51"/>
  <c r="L51" s="1"/>
  <c r="K50"/>
  <c r="L50" s="1"/>
  <c r="K45"/>
  <c r="L45" s="1"/>
  <c r="K46"/>
  <c r="L46" s="1"/>
  <c r="K47"/>
  <c r="L47" s="1"/>
  <c r="K48"/>
  <c r="K49"/>
  <c r="L49" s="1"/>
  <c r="K42"/>
  <c r="L42" s="1"/>
  <c r="K43"/>
  <c r="L43" s="1"/>
  <c r="K44"/>
  <c r="K38"/>
  <c r="L38" s="1"/>
  <c r="K39"/>
  <c r="L39" s="1"/>
  <c r="K40"/>
  <c r="K41"/>
  <c r="L41" s="1"/>
  <c r="K35"/>
  <c r="L35" s="1"/>
  <c r="K36"/>
  <c r="L36" s="1"/>
  <c r="K37"/>
  <c r="L37" s="1"/>
  <c r="K32"/>
  <c r="K33"/>
  <c r="L33" s="1"/>
  <c r="K34"/>
  <c r="L34" s="1"/>
  <c r="K28"/>
  <c r="K29"/>
  <c r="L29" s="1"/>
  <c r="K30"/>
  <c r="L30" s="1"/>
  <c r="K31"/>
  <c r="L31" s="1"/>
  <c r="K23"/>
  <c r="L23" s="1"/>
  <c r="K24"/>
  <c r="K25"/>
  <c r="L25" s="1"/>
  <c r="K26"/>
  <c r="L26" s="1"/>
  <c r="K27"/>
  <c r="L27" s="1"/>
  <c r="K22"/>
  <c r="L22" s="1"/>
  <c r="K19"/>
  <c r="L19" s="1"/>
  <c r="K20"/>
  <c r="L20" s="1"/>
  <c r="K21"/>
  <c r="L21" s="1"/>
  <c r="K14"/>
  <c r="L14" s="1"/>
  <c r="K15"/>
  <c r="L15" s="1"/>
  <c r="K16"/>
  <c r="L16" s="1"/>
  <c r="K17"/>
  <c r="L17" s="1"/>
  <c r="K18"/>
  <c r="L18" s="1"/>
  <c r="K9"/>
  <c r="L9" s="1"/>
  <c r="K10"/>
  <c r="L10" s="1"/>
  <c r="K11"/>
  <c r="L11" s="1"/>
  <c r="K12"/>
  <c r="K13"/>
  <c r="L13" s="1"/>
  <c r="K8"/>
  <c r="L8" s="1"/>
  <c r="K7"/>
  <c r="L7" s="1"/>
  <c r="K6"/>
  <c r="L6" s="1"/>
  <c r="K5"/>
  <c r="L5" s="1"/>
  <c r="K4"/>
  <c r="L4" s="1"/>
  <c r="K3"/>
  <c r="L3" s="1"/>
  <c r="K2"/>
  <c r="L2" s="1"/>
  <c r="K50" i="28"/>
  <c r="L50" s="1"/>
  <c r="K51"/>
  <c r="L51" s="1"/>
  <c r="K52"/>
  <c r="L52" s="1"/>
  <c r="K49"/>
  <c r="L49" s="1"/>
  <c r="K44"/>
  <c r="L44" s="1"/>
  <c r="K46"/>
  <c r="L46" s="1"/>
  <c r="K47"/>
  <c r="K48"/>
  <c r="L48" s="1"/>
  <c r="L7" i="26"/>
  <c r="L27"/>
  <c r="L51"/>
  <c r="K41" i="28"/>
  <c r="L41" s="1"/>
  <c r="K42"/>
  <c r="L42" s="1"/>
  <c r="K43"/>
  <c r="K45"/>
  <c r="L45" s="1"/>
  <c r="K37"/>
  <c r="L37" s="1"/>
  <c r="K38"/>
  <c r="L38" s="1"/>
  <c r="K39"/>
  <c r="K40"/>
  <c r="L40" s="1"/>
  <c r="K33"/>
  <c r="L33" s="1"/>
  <c r="K34"/>
  <c r="L34" s="1"/>
  <c r="K35"/>
  <c r="K36"/>
  <c r="L36" s="1"/>
  <c r="K30"/>
  <c r="L30" s="1"/>
  <c r="K31"/>
  <c r="K32"/>
  <c r="L32" s="1"/>
  <c r="K26"/>
  <c r="L26" s="1"/>
  <c r="K27"/>
  <c r="L27" s="1"/>
  <c r="K28"/>
  <c r="L28" s="1"/>
  <c r="K29"/>
  <c r="L29" s="1"/>
  <c r="K22"/>
  <c r="L22" s="1"/>
  <c r="K23"/>
  <c r="L23" s="1"/>
  <c r="K24"/>
  <c r="L24" s="1"/>
  <c r="K25"/>
  <c r="L25" s="1"/>
  <c r="K19"/>
  <c r="K20"/>
  <c r="L20" s="1"/>
  <c r="K21"/>
  <c r="L21" s="1"/>
  <c r="K15"/>
  <c r="K16"/>
  <c r="L16" s="1"/>
  <c r="K17"/>
  <c r="L17" s="1"/>
  <c r="K18"/>
  <c r="L18" s="1"/>
  <c r="K13"/>
  <c r="L13" s="1"/>
  <c r="K14"/>
  <c r="L14" s="1"/>
  <c r="K61" i="26"/>
  <c r="L61" s="1"/>
  <c r="K62"/>
  <c r="L62" s="1"/>
  <c r="K63"/>
  <c r="L63" s="1"/>
  <c r="K64"/>
  <c r="L64" s="1"/>
  <c r="K65"/>
  <c r="L65" s="1"/>
  <c r="K66"/>
  <c r="L66" s="1"/>
  <c r="K6" i="28"/>
  <c r="L6" s="1"/>
  <c r="K7"/>
  <c r="K8"/>
  <c r="L8" s="1"/>
  <c r="K9"/>
  <c r="L9" s="1"/>
  <c r="K10"/>
  <c r="L10" s="1"/>
  <c r="K11"/>
  <c r="K12"/>
  <c r="L12" s="1"/>
  <c r="K5"/>
  <c r="L5" s="1"/>
  <c r="K4"/>
  <c r="L4" s="1"/>
  <c r="K3"/>
  <c r="K2"/>
  <c r="L2" s="1"/>
  <c r="K56" i="26"/>
  <c r="L56" s="1"/>
  <c r="K57"/>
  <c r="L57" s="1"/>
  <c r="K58"/>
  <c r="L58" s="1"/>
  <c r="K59"/>
  <c r="L59" s="1"/>
  <c r="K60"/>
  <c r="L60" s="1"/>
  <c r="K50"/>
  <c r="L50" s="1"/>
  <c r="K51"/>
  <c r="K52"/>
  <c r="L52" s="1"/>
  <c r="K53"/>
  <c r="L53" s="1"/>
  <c r="K54"/>
  <c r="L54" s="1"/>
  <c r="K55"/>
  <c r="L55" s="1"/>
  <c r="K49"/>
  <c r="L49" s="1"/>
  <c r="K45"/>
  <c r="L45" s="1"/>
  <c r="K46"/>
  <c r="L46" s="1"/>
  <c r="K47"/>
  <c r="L47" s="1"/>
  <c r="K48"/>
  <c r="L48" s="1"/>
  <c r="K41"/>
  <c r="L41" s="1"/>
  <c r="K42"/>
  <c r="L42" s="1"/>
  <c r="K43"/>
  <c r="L43" s="1"/>
  <c r="K44"/>
  <c r="L44" s="1"/>
  <c r="K36"/>
  <c r="L36" s="1"/>
  <c r="K37"/>
  <c r="L37" s="1"/>
  <c r="K38"/>
  <c r="L38" s="1"/>
  <c r="K39"/>
  <c r="L39" s="1"/>
  <c r="K40"/>
  <c r="L40" s="1"/>
  <c r="K29"/>
  <c r="L29" s="1"/>
  <c r="K30"/>
  <c r="L30" s="1"/>
  <c r="K31"/>
  <c r="L31" s="1"/>
  <c r="K32"/>
  <c r="L32" s="1"/>
  <c r="K33"/>
  <c r="L33" s="1"/>
  <c r="K34"/>
  <c r="L34" s="1"/>
  <c r="K35"/>
  <c r="L35" s="1"/>
  <c r="K26"/>
  <c r="L26" s="1"/>
  <c r="K27"/>
  <c r="K28"/>
  <c r="L28" s="1"/>
  <c r="K20"/>
  <c r="L20" s="1"/>
  <c r="K21"/>
  <c r="L21" s="1"/>
  <c r="K22"/>
  <c r="L22" s="1"/>
  <c r="K23"/>
  <c r="L23" s="1"/>
  <c r="K24"/>
  <c r="L24" s="1"/>
  <c r="K25"/>
  <c r="L25" s="1"/>
  <c r="K19"/>
  <c r="L19" s="1"/>
  <c r="K18"/>
  <c r="L18" s="1"/>
  <c r="K12"/>
  <c r="L12" s="1"/>
  <c r="K13"/>
  <c r="L13" s="1"/>
  <c r="K14"/>
  <c r="L14" s="1"/>
  <c r="K15"/>
  <c r="L15" s="1"/>
  <c r="K16"/>
  <c r="L16" s="1"/>
  <c r="K17"/>
  <c r="L17" s="1"/>
  <c r="K9"/>
  <c r="L9" s="1"/>
  <c r="K10"/>
  <c r="L10" s="1"/>
  <c r="K11"/>
  <c r="L11" s="1"/>
  <c r="K8"/>
  <c r="L8" s="1"/>
  <c r="K7"/>
  <c r="K6"/>
  <c r="L6" s="1"/>
  <c r="K5"/>
  <c r="L5" s="1"/>
  <c r="K4"/>
  <c r="L4" s="1"/>
  <c r="K3"/>
  <c r="L3" s="1"/>
  <c r="K2"/>
  <c r="L2" s="1"/>
  <c r="L3" i="25"/>
  <c r="L7"/>
  <c r="L11"/>
  <c r="L15"/>
  <c r="L19"/>
  <c r="L23"/>
  <c r="L27"/>
  <c r="L31"/>
  <c r="L35"/>
  <c r="L39"/>
  <c r="L43"/>
  <c r="L51"/>
  <c r="L55"/>
  <c r="L57"/>
  <c r="L59"/>
  <c r="L63"/>
  <c r="K61"/>
  <c r="L61" s="1"/>
  <c r="K62"/>
  <c r="L62" s="1"/>
  <c r="K63"/>
  <c r="K64"/>
  <c r="L64" s="1"/>
  <c r="K65"/>
  <c r="L65" s="1"/>
  <c r="K66"/>
  <c r="L66" s="1"/>
  <c r="K67"/>
  <c r="L67" s="1"/>
  <c r="K57"/>
  <c r="K58"/>
  <c r="L58" s="1"/>
  <c r="K59"/>
  <c r="K60"/>
  <c r="L60" s="1"/>
  <c r="K51"/>
  <c r="K52"/>
  <c r="L52" s="1"/>
  <c r="K53"/>
  <c r="L53" s="1"/>
  <c r="K54"/>
  <c r="L54" s="1"/>
  <c r="K55"/>
  <c r="K56"/>
  <c r="L56" s="1"/>
  <c r="K48"/>
  <c r="L48" s="1"/>
  <c r="K49"/>
  <c r="L49" s="1"/>
  <c r="K50"/>
  <c r="L50" s="1"/>
  <c r="K43"/>
  <c r="K44"/>
  <c r="L44" s="1"/>
  <c r="K45"/>
  <c r="L45" s="1"/>
  <c r="K46"/>
  <c r="L46" s="1"/>
  <c r="K47"/>
  <c r="L47" s="1"/>
  <c r="K39"/>
  <c r="K40"/>
  <c r="L40" s="1"/>
  <c r="K41"/>
  <c r="L41" s="1"/>
  <c r="K42"/>
  <c r="L42" s="1"/>
  <c r="K33"/>
  <c r="L33" s="1"/>
  <c r="K34"/>
  <c r="L34" s="1"/>
  <c r="K35"/>
  <c r="K36"/>
  <c r="L36" s="1"/>
  <c r="K37"/>
  <c r="L37" s="1"/>
  <c r="K38"/>
  <c r="L38" s="1"/>
  <c r="K32"/>
  <c r="L32" s="1"/>
  <c r="K30"/>
  <c r="L30" s="1"/>
  <c r="K31"/>
  <c r="K26"/>
  <c r="L26" s="1"/>
  <c r="K27"/>
  <c r="K28"/>
  <c r="L28" s="1"/>
  <c r="K29"/>
  <c r="L29" s="1"/>
  <c r="K22"/>
  <c r="L22" s="1"/>
  <c r="K23"/>
  <c r="K24"/>
  <c r="L24" s="1"/>
  <c r="K25"/>
  <c r="L25" s="1"/>
  <c r="K19"/>
  <c r="K20"/>
  <c r="L20" s="1"/>
  <c r="K21"/>
  <c r="L21" s="1"/>
  <c r="K15"/>
  <c r="K16"/>
  <c r="L16" s="1"/>
  <c r="K17"/>
  <c r="L17" s="1"/>
  <c r="K18"/>
  <c r="L18" s="1"/>
  <c r="K7"/>
  <c r="K8"/>
  <c r="L8" s="1"/>
  <c r="K9"/>
  <c r="L9" s="1"/>
  <c r="K10"/>
  <c r="L10" s="1"/>
  <c r="K11"/>
  <c r="K12"/>
  <c r="L12" s="1"/>
  <c r="K13"/>
  <c r="L13" s="1"/>
  <c r="K14"/>
  <c r="L14" s="1"/>
  <c r="K6"/>
  <c r="L6" s="1"/>
  <c r="K5"/>
  <c r="L5" s="1"/>
  <c r="K4"/>
  <c r="L4" s="1"/>
  <c r="K3"/>
  <c r="K2"/>
  <c r="L2" s="1"/>
  <c r="K76" i="23"/>
  <c r="L76" s="1"/>
  <c r="K72"/>
  <c r="L72" s="1"/>
  <c r="K73"/>
  <c r="L73" s="1"/>
  <c r="K74"/>
  <c r="L74" s="1"/>
  <c r="K75"/>
  <c r="L75" s="1"/>
  <c r="L4"/>
  <c r="L8"/>
  <c r="L12"/>
  <c r="L20"/>
  <c r="L24"/>
  <c r="L28"/>
  <c r="L32"/>
  <c r="L36"/>
  <c r="L44"/>
  <c r="L52"/>
  <c r="L56"/>
  <c r="L60"/>
  <c r="L66"/>
  <c r="L70"/>
  <c r="K66"/>
  <c r="K67"/>
  <c r="L67" s="1"/>
  <c r="K68"/>
  <c r="L68" s="1"/>
  <c r="K69"/>
  <c r="L69" s="1"/>
  <c r="K70"/>
  <c r="K71"/>
  <c r="L71" s="1"/>
  <c r="K65"/>
  <c r="L65" s="1"/>
  <c r="K60"/>
  <c r="K61"/>
  <c r="L61" s="1"/>
  <c r="K62"/>
  <c r="L62" s="1"/>
  <c r="K63"/>
  <c r="L63" s="1"/>
  <c r="K64"/>
  <c r="L64" s="1"/>
  <c r="K55"/>
  <c r="L55" s="1"/>
  <c r="K56"/>
  <c r="K57"/>
  <c r="L57" s="1"/>
  <c r="K58"/>
  <c r="L58" s="1"/>
  <c r="K59"/>
  <c r="L59" s="1"/>
  <c r="K51"/>
  <c r="L51" s="1"/>
  <c r="K52"/>
  <c r="K53"/>
  <c r="L53" s="1"/>
  <c r="K54"/>
  <c r="L54" s="1"/>
  <c r="K49"/>
  <c r="L49" s="1"/>
  <c r="K50"/>
  <c r="L50" s="1"/>
  <c r="K44"/>
  <c r="K45"/>
  <c r="L45" s="1"/>
  <c r="K46"/>
  <c r="L46" s="1"/>
  <c r="K47"/>
  <c r="L47" s="1"/>
  <c r="K48"/>
  <c r="L48" s="1"/>
  <c r="K43"/>
  <c r="L43" s="1"/>
  <c r="K38"/>
  <c r="L38" s="1"/>
  <c r="K39"/>
  <c r="L39" s="1"/>
  <c r="K40"/>
  <c r="L40" s="1"/>
  <c r="K41"/>
  <c r="L41" s="1"/>
  <c r="K42"/>
  <c r="L42" s="1"/>
  <c r="K35"/>
  <c r="L35" s="1"/>
  <c r="K36"/>
  <c r="K37"/>
  <c r="L37" s="1"/>
  <c r="K31"/>
  <c r="L31" s="1"/>
  <c r="K32"/>
  <c r="K33"/>
  <c r="L33" s="1"/>
  <c r="K34"/>
  <c r="L34" s="1"/>
  <c r="K28"/>
  <c r="K29"/>
  <c r="L29" s="1"/>
  <c r="K30"/>
  <c r="L30" s="1"/>
  <c r="K22"/>
  <c r="L22" s="1"/>
  <c r="K23"/>
  <c r="L23" s="1"/>
  <c r="K24"/>
  <c r="K25"/>
  <c r="L25" s="1"/>
  <c r="K26"/>
  <c r="L26" s="1"/>
  <c r="K27"/>
  <c r="L27" s="1"/>
  <c r="K18"/>
  <c r="L18" s="1"/>
  <c r="K19"/>
  <c r="L19" s="1"/>
  <c r="K20"/>
  <c r="K21"/>
  <c r="L21" s="1"/>
  <c r="K17"/>
  <c r="L17" s="1"/>
  <c r="K16"/>
  <c r="L16" s="1"/>
  <c r="L6" i="21"/>
  <c r="L10"/>
  <c r="L18"/>
  <c r="L22"/>
  <c r="L26"/>
  <c r="L30"/>
  <c r="L38"/>
  <c r="L42"/>
  <c r="L46"/>
  <c r="L54"/>
  <c r="L58"/>
  <c r="L62"/>
  <c r="K11" i="23"/>
  <c r="L11" s="1"/>
  <c r="K12"/>
  <c r="K13"/>
  <c r="L13" s="1"/>
  <c r="K14"/>
  <c r="L14" s="1"/>
  <c r="K15"/>
  <c r="L15" s="1"/>
  <c r="K6"/>
  <c r="L6" s="1"/>
  <c r="K7"/>
  <c r="L7" s="1"/>
  <c r="K8"/>
  <c r="K9"/>
  <c r="L9" s="1"/>
  <c r="K10"/>
  <c r="L10" s="1"/>
  <c r="K5"/>
  <c r="L5" s="1"/>
  <c r="K4"/>
  <c r="K3"/>
  <c r="L3" s="1"/>
  <c r="K2"/>
  <c r="L2" s="1"/>
  <c r="L5" i="20"/>
  <c r="L9"/>
  <c r="L13"/>
  <c r="L21"/>
  <c r="L25"/>
  <c r="L29"/>
  <c r="L33"/>
  <c r="L37"/>
  <c r="L41"/>
  <c r="L45"/>
  <c r="L49"/>
  <c r="L57"/>
  <c r="L61"/>
  <c r="L78"/>
  <c r="L69" i="22"/>
  <c r="K61"/>
  <c r="L61" s="1"/>
  <c r="K62"/>
  <c r="L62" s="1"/>
  <c r="K58"/>
  <c r="L58" s="1"/>
  <c r="K59"/>
  <c r="L59" s="1"/>
  <c r="K60"/>
  <c r="L60" s="1"/>
  <c r="K53"/>
  <c r="L53" s="1"/>
  <c r="K54"/>
  <c r="L54" s="1"/>
  <c r="K55"/>
  <c r="L55" s="1"/>
  <c r="K56"/>
  <c r="L56" s="1"/>
  <c r="K57"/>
  <c r="L57" s="1"/>
  <c r="K49"/>
  <c r="L49" s="1"/>
  <c r="K50"/>
  <c r="L50" s="1"/>
  <c r="K51"/>
  <c r="L51" s="1"/>
  <c r="K52"/>
  <c r="L52" s="1"/>
  <c r="K44"/>
  <c r="L44" s="1"/>
  <c r="K45"/>
  <c r="L45" s="1"/>
  <c r="K46"/>
  <c r="L46" s="1"/>
  <c r="K47"/>
  <c r="L47" s="1"/>
  <c r="K48"/>
  <c r="L48" s="1"/>
  <c r="K39"/>
  <c r="L39" s="1"/>
  <c r="K40"/>
  <c r="L40" s="1"/>
  <c r="K41"/>
  <c r="L41" s="1"/>
  <c r="K42"/>
  <c r="L42" s="1"/>
  <c r="K43"/>
  <c r="L43" s="1"/>
  <c r="K34"/>
  <c r="L34" s="1"/>
  <c r="K35"/>
  <c r="L35" s="1"/>
  <c r="K36"/>
  <c r="L36" s="1"/>
  <c r="K37"/>
  <c r="L37" s="1"/>
  <c r="K38"/>
  <c r="L38" s="1"/>
  <c r="K30"/>
  <c r="L30" s="1"/>
  <c r="K31"/>
  <c r="L31" s="1"/>
  <c r="K32"/>
  <c r="L32" s="1"/>
  <c r="K33"/>
  <c r="L33" s="1"/>
  <c r="K26"/>
  <c r="L26" s="1"/>
  <c r="K27"/>
  <c r="L27" s="1"/>
  <c r="K28"/>
  <c r="L28" s="1"/>
  <c r="K29"/>
  <c r="L29" s="1"/>
  <c r="K22"/>
  <c r="L22" s="1"/>
  <c r="K23"/>
  <c r="L23" s="1"/>
  <c r="K24"/>
  <c r="L24" s="1"/>
  <c r="K25"/>
  <c r="L25" s="1"/>
  <c r="K19"/>
  <c r="L19" s="1"/>
  <c r="K20"/>
  <c r="L20" s="1"/>
  <c r="K21"/>
  <c r="L21" s="1"/>
  <c r="K16"/>
  <c r="L16" s="1"/>
  <c r="K17"/>
  <c r="L17" s="1"/>
  <c r="K18"/>
  <c r="L18" s="1"/>
  <c r="K13"/>
  <c r="L13" s="1"/>
  <c r="K14"/>
  <c r="L14" s="1"/>
  <c r="K15"/>
  <c r="L15" s="1"/>
  <c r="K70" i="21"/>
  <c r="K3" i="22"/>
  <c r="L3" s="1"/>
  <c r="K4"/>
  <c r="L4" s="1"/>
  <c r="K5"/>
  <c r="L5" s="1"/>
  <c r="K6"/>
  <c r="L6" s="1"/>
  <c r="L63" s="1"/>
  <c r="K7"/>
  <c r="L7" s="1"/>
  <c r="K8"/>
  <c r="L8" s="1"/>
  <c r="K9"/>
  <c r="L9" s="1"/>
  <c r="K10"/>
  <c r="L10" s="1"/>
  <c r="K11"/>
  <c r="L11" s="1"/>
  <c r="K12"/>
  <c r="L12" s="1"/>
  <c r="K2"/>
  <c r="L2" s="1"/>
  <c r="K59" i="21"/>
  <c r="L59" s="1"/>
  <c r="K60"/>
  <c r="L60" s="1"/>
  <c r="K61"/>
  <c r="L61" s="1"/>
  <c r="K62"/>
  <c r="K52"/>
  <c r="L52" s="1"/>
  <c r="K53"/>
  <c r="L53" s="1"/>
  <c r="K54"/>
  <c r="K55"/>
  <c r="L55" s="1"/>
  <c r="K56"/>
  <c r="L56" s="1"/>
  <c r="K57"/>
  <c r="L57" s="1"/>
  <c r="K58"/>
  <c r="K49"/>
  <c r="L49" s="1"/>
  <c r="K50"/>
  <c r="L50" s="1"/>
  <c r="K51"/>
  <c r="L51" s="1"/>
  <c r="K48"/>
  <c r="L48" s="1"/>
  <c r="K44"/>
  <c r="L44" s="1"/>
  <c r="K45"/>
  <c r="L45" s="1"/>
  <c r="K46"/>
  <c r="K47"/>
  <c r="L47" s="1"/>
  <c r="K39"/>
  <c r="L39" s="1"/>
  <c r="K40"/>
  <c r="L40" s="1"/>
  <c r="K41"/>
  <c r="L41" s="1"/>
  <c r="K42"/>
  <c r="K43"/>
  <c r="L43" s="1"/>
  <c r="K35"/>
  <c r="L35" s="1"/>
  <c r="K36"/>
  <c r="L36" s="1"/>
  <c r="K37"/>
  <c r="L37" s="1"/>
  <c r="K38"/>
  <c r="K34"/>
  <c r="L34" s="1"/>
  <c r="K33"/>
  <c r="L33" s="1"/>
  <c r="K29"/>
  <c r="L29" s="1"/>
  <c r="K30"/>
  <c r="K31"/>
  <c r="L31" s="1"/>
  <c r="K32"/>
  <c r="L32" s="1"/>
  <c r="K28"/>
  <c r="L28" s="1"/>
  <c r="K23"/>
  <c r="L23" s="1"/>
  <c r="K24"/>
  <c r="L24" s="1"/>
  <c r="K25"/>
  <c r="L25" s="1"/>
  <c r="K26"/>
  <c r="K27"/>
  <c r="L27" s="1"/>
  <c r="K17"/>
  <c r="L17" s="1"/>
  <c r="K18"/>
  <c r="K19"/>
  <c r="L19" s="1"/>
  <c r="K20"/>
  <c r="L20" s="1"/>
  <c r="K21"/>
  <c r="L21" s="1"/>
  <c r="K22"/>
  <c r="K12"/>
  <c r="L12" s="1"/>
  <c r="K13"/>
  <c r="L13" s="1"/>
  <c r="K14"/>
  <c r="L14" s="1"/>
  <c r="K15"/>
  <c r="L15" s="1"/>
  <c r="K16"/>
  <c r="L16" s="1"/>
  <c r="K11"/>
  <c r="L11" s="1"/>
  <c r="K3"/>
  <c r="L3" s="1"/>
  <c r="K4"/>
  <c r="L4" s="1"/>
  <c r="K5"/>
  <c r="L5" s="1"/>
  <c r="K6"/>
  <c r="K7"/>
  <c r="L7" s="1"/>
  <c r="K8"/>
  <c r="L8" s="1"/>
  <c r="K9"/>
  <c r="L9" s="1"/>
  <c r="K10"/>
  <c r="K2"/>
  <c r="L2" s="1"/>
  <c r="K71" i="20"/>
  <c r="L71" s="1"/>
  <c r="K72"/>
  <c r="L72" s="1"/>
  <c r="K70"/>
  <c r="L70" s="1"/>
  <c r="K65"/>
  <c r="L65" s="1"/>
  <c r="K66"/>
  <c r="L66" s="1"/>
  <c r="K67"/>
  <c r="L67" s="1"/>
  <c r="K68"/>
  <c r="L68" s="1"/>
  <c r="K69"/>
  <c r="L69" s="1"/>
  <c r="K62"/>
  <c r="L62" s="1"/>
  <c r="K63"/>
  <c r="L63" s="1"/>
  <c r="K64"/>
  <c r="L64" s="1"/>
  <c r="K55"/>
  <c r="L55" s="1"/>
  <c r="K56"/>
  <c r="L56" s="1"/>
  <c r="K57"/>
  <c r="K58"/>
  <c r="L58" s="1"/>
  <c r="K59"/>
  <c r="L59" s="1"/>
  <c r="K60"/>
  <c r="L60" s="1"/>
  <c r="K61"/>
  <c r="K54"/>
  <c r="L54" s="1"/>
  <c r="K53"/>
  <c r="L53" s="1"/>
  <c r="K52"/>
  <c r="L52" s="1"/>
  <c r="K51"/>
  <c r="L51" s="1"/>
  <c r="K43"/>
  <c r="L43" s="1"/>
  <c r="K48"/>
  <c r="L48" s="1"/>
  <c r="K49"/>
  <c r="K50"/>
  <c r="L50" s="1"/>
  <c r="K46"/>
  <c r="L46" s="1"/>
  <c r="K47"/>
  <c r="L47" s="1"/>
  <c r="K45"/>
  <c r="K42"/>
  <c r="L42" s="1"/>
  <c r="K44"/>
  <c r="L44" s="1"/>
  <c r="K38"/>
  <c r="L38" s="1"/>
  <c r="K39"/>
  <c r="L39" s="1"/>
  <c r="K40"/>
  <c r="L40" s="1"/>
  <c r="K41"/>
  <c r="K34"/>
  <c r="L34" s="1"/>
  <c r="K35"/>
  <c r="L35" s="1"/>
  <c r="K36"/>
  <c r="L36" s="1"/>
  <c r="K37"/>
  <c r="K31"/>
  <c r="L31" s="1"/>
  <c r="K32"/>
  <c r="L32" s="1"/>
  <c r="K33"/>
  <c r="K30"/>
  <c r="L30" s="1"/>
  <c r="K26"/>
  <c r="L26" s="1"/>
  <c r="K27"/>
  <c r="L27" s="1"/>
  <c r="K28"/>
  <c r="L28" s="1"/>
  <c r="K29"/>
  <c r="K19"/>
  <c r="L19" s="1"/>
  <c r="K20"/>
  <c r="L20" s="1"/>
  <c r="K21"/>
  <c r="K22"/>
  <c r="L22" s="1"/>
  <c r="K23"/>
  <c r="L23" s="1"/>
  <c r="K24"/>
  <c r="L24" s="1"/>
  <c r="K25"/>
  <c r="K18"/>
  <c r="L18" s="1"/>
  <c r="K17"/>
  <c r="L17" s="1"/>
  <c r="K16"/>
  <c r="L16" s="1"/>
  <c r="K15"/>
  <c r="L15" s="1"/>
  <c r="K3"/>
  <c r="L3" s="1"/>
  <c r="K4"/>
  <c r="L4" s="1"/>
  <c r="K5"/>
  <c r="K6"/>
  <c r="L6" s="1"/>
  <c r="K7"/>
  <c r="L7" s="1"/>
  <c r="K8"/>
  <c r="L8" s="1"/>
  <c r="K9"/>
  <c r="K10"/>
  <c r="L10" s="1"/>
  <c r="K11"/>
  <c r="L11" s="1"/>
  <c r="K12"/>
  <c r="L12" s="1"/>
  <c r="K13"/>
  <c r="K14"/>
  <c r="L14" s="1"/>
  <c r="K2"/>
  <c r="L2" s="1"/>
  <c r="L3" i="19"/>
  <c r="L7"/>
  <c r="L15"/>
  <c r="L23"/>
  <c r="L27"/>
  <c r="L31"/>
  <c r="L35"/>
  <c r="L39"/>
  <c r="L47"/>
  <c r="L51"/>
  <c r="L55"/>
  <c r="L59"/>
  <c r="L63"/>
  <c r="L71"/>
  <c r="L75"/>
  <c r="L79"/>
  <c r="L83"/>
  <c r="L89"/>
  <c r="K78"/>
  <c r="L78" s="1"/>
  <c r="K79"/>
  <c r="K80"/>
  <c r="L80" s="1"/>
  <c r="K81"/>
  <c r="L81" s="1"/>
  <c r="K82"/>
  <c r="L82" s="1"/>
  <c r="K83"/>
  <c r="K77"/>
  <c r="L77" s="1"/>
  <c r="K69"/>
  <c r="L69" s="1"/>
  <c r="K71"/>
  <c r="K72"/>
  <c r="L72" s="1"/>
  <c r="K73"/>
  <c r="L73" s="1"/>
  <c r="K74"/>
  <c r="L74" s="1"/>
  <c r="K75"/>
  <c r="K76"/>
  <c r="L76" s="1"/>
  <c r="K67"/>
  <c r="L67" s="1"/>
  <c r="K68"/>
  <c r="L68" s="1"/>
  <c r="K70"/>
  <c r="L70" s="1"/>
  <c r="K63"/>
  <c r="K64"/>
  <c r="L64" s="1"/>
  <c r="K65"/>
  <c r="L65" s="1"/>
  <c r="K66"/>
  <c r="L66" s="1"/>
  <c r="K59"/>
  <c r="K60"/>
  <c r="L60" s="1"/>
  <c r="K61"/>
  <c r="L61" s="1"/>
  <c r="K62"/>
  <c r="L62" s="1"/>
  <c r="K53"/>
  <c r="L53" s="1"/>
  <c r="K54"/>
  <c r="L54" s="1"/>
  <c r="K55"/>
  <c r="K56"/>
  <c r="L56" s="1"/>
  <c r="K57"/>
  <c r="L57" s="1"/>
  <c r="K58"/>
  <c r="L58" s="1"/>
  <c r="K50"/>
  <c r="L50" s="1"/>
  <c r="K51"/>
  <c r="K52"/>
  <c r="L52" s="1"/>
  <c r="K49"/>
  <c r="L49" s="1"/>
  <c r="K46"/>
  <c r="L46" s="1"/>
  <c r="K47"/>
  <c r="K48"/>
  <c r="L48" s="1"/>
  <c r="K45"/>
  <c r="L45" s="1"/>
  <c r="K40"/>
  <c r="L40" s="1"/>
  <c r="K41"/>
  <c r="L41" s="1"/>
  <c r="K42"/>
  <c r="L42" s="1"/>
  <c r="K43"/>
  <c r="L43" s="1"/>
  <c r="K44"/>
  <c r="L44" s="1"/>
  <c r="K38"/>
  <c r="L38" s="1"/>
  <c r="K39"/>
  <c r="K37"/>
  <c r="L37" s="1"/>
  <c r="K36"/>
  <c r="L36" s="1"/>
  <c r="K32"/>
  <c r="L32" s="1"/>
  <c r="K33"/>
  <c r="L33" s="1"/>
  <c r="K34"/>
  <c r="L34" s="1"/>
  <c r="K35"/>
  <c r="K28"/>
  <c r="L28" s="1"/>
  <c r="K29"/>
  <c r="L29" s="1"/>
  <c r="K30"/>
  <c r="L30" s="1"/>
  <c r="K31"/>
  <c r="K23"/>
  <c r="K24"/>
  <c r="L24" s="1"/>
  <c r="K25"/>
  <c r="L25" s="1"/>
  <c r="K26"/>
  <c r="L26" s="1"/>
  <c r="K27"/>
  <c r="K18"/>
  <c r="L18" s="1"/>
  <c r="K19"/>
  <c r="L19" s="1"/>
  <c r="K20"/>
  <c r="L20" s="1"/>
  <c r="K21"/>
  <c r="L21" s="1"/>
  <c r="K22"/>
  <c r="L22" s="1"/>
  <c r="K14"/>
  <c r="L14" s="1"/>
  <c r="K15"/>
  <c r="K16"/>
  <c r="L16" s="1"/>
  <c r="K17"/>
  <c r="L17" s="1"/>
  <c r="K13"/>
  <c r="L13" s="1"/>
  <c r="K12"/>
  <c r="L12" s="1"/>
  <c r="K9"/>
  <c r="L9" s="1"/>
  <c r="K10"/>
  <c r="L10" s="1"/>
  <c r="K11"/>
  <c r="L11" s="1"/>
  <c r="K90" i="18"/>
  <c r="L26"/>
  <c r="L74"/>
  <c r="K8" i="19"/>
  <c r="L8" s="1"/>
  <c r="K7"/>
  <c r="K6"/>
  <c r="L6" s="1"/>
  <c r="K5"/>
  <c r="L5" s="1"/>
  <c r="K4"/>
  <c r="L4" s="1"/>
  <c r="K3"/>
  <c r="K2"/>
  <c r="L2" s="1"/>
  <c r="K80" i="18"/>
  <c r="L80" s="1"/>
  <c r="K81"/>
  <c r="L81" s="1"/>
  <c r="K82"/>
  <c r="L82" s="1"/>
  <c r="K83"/>
  <c r="L83" s="1"/>
  <c r="K75"/>
  <c r="L75" s="1"/>
  <c r="K76"/>
  <c r="L76" s="1"/>
  <c r="K77"/>
  <c r="L77" s="1"/>
  <c r="K78"/>
  <c r="L78" s="1"/>
  <c r="K79"/>
  <c r="L79" s="1"/>
  <c r="K74"/>
  <c r="K73"/>
  <c r="L73" s="1"/>
  <c r="K68"/>
  <c r="L68" s="1"/>
  <c r="K69"/>
  <c r="L69" s="1"/>
  <c r="K70"/>
  <c r="L70" s="1"/>
  <c r="K71"/>
  <c r="L71" s="1"/>
  <c r="K72"/>
  <c r="L72" s="1"/>
  <c r="K67"/>
  <c r="L67" s="1"/>
  <c r="K63"/>
  <c r="L63" s="1"/>
  <c r="K64"/>
  <c r="L64" s="1"/>
  <c r="K65"/>
  <c r="L65" s="1"/>
  <c r="K66"/>
  <c r="L66" s="1"/>
  <c r="K58"/>
  <c r="L58" s="1"/>
  <c r="K59"/>
  <c r="L59" s="1"/>
  <c r="K60"/>
  <c r="L60" s="1"/>
  <c r="K61"/>
  <c r="L61" s="1"/>
  <c r="K62"/>
  <c r="L62" s="1"/>
  <c r="K54"/>
  <c r="L54" s="1"/>
  <c r="K55"/>
  <c r="L55" s="1"/>
  <c r="K56"/>
  <c r="L56" s="1"/>
  <c r="K57"/>
  <c r="L57" s="1"/>
  <c r="K53"/>
  <c r="L53" s="1"/>
  <c r="K50"/>
  <c r="L50" s="1"/>
  <c r="K51"/>
  <c r="L51" s="1"/>
  <c r="K52"/>
  <c r="L52" s="1"/>
  <c r="K49"/>
  <c r="L49" s="1"/>
  <c r="K45"/>
  <c r="L45" s="1"/>
  <c r="K46"/>
  <c r="L46" s="1"/>
  <c r="K47"/>
  <c r="L47" s="1"/>
  <c r="K48"/>
  <c r="L48" s="1"/>
  <c r="K44"/>
  <c r="L44" s="1"/>
  <c r="K40"/>
  <c r="L40" s="1"/>
  <c r="K41"/>
  <c r="L41" s="1"/>
  <c r="K42"/>
  <c r="L42" s="1"/>
  <c r="K43"/>
  <c r="L43" s="1"/>
  <c r="K37"/>
  <c r="L37" s="1"/>
  <c r="K38"/>
  <c r="L38" s="1"/>
  <c r="K39"/>
  <c r="L39" s="1"/>
  <c r="K33"/>
  <c r="L33" s="1"/>
  <c r="K34"/>
  <c r="L34" s="1"/>
  <c r="K35"/>
  <c r="L35" s="1"/>
  <c r="K36"/>
  <c r="L36" s="1"/>
  <c r="K29"/>
  <c r="L29" s="1"/>
  <c r="K30"/>
  <c r="L30" s="1"/>
  <c r="K31"/>
  <c r="L31" s="1"/>
  <c r="K32"/>
  <c r="L32" s="1"/>
  <c r="K24"/>
  <c r="L24" s="1"/>
  <c r="K25"/>
  <c r="L25" s="1"/>
  <c r="K26"/>
  <c r="K27"/>
  <c r="L27" s="1"/>
  <c r="K28"/>
  <c r="L28" s="1"/>
  <c r="K21"/>
  <c r="L21" s="1"/>
  <c r="K22"/>
  <c r="L22" s="1"/>
  <c r="K23"/>
  <c r="L23" s="1"/>
  <c r="K14"/>
  <c r="L14" s="1"/>
  <c r="K15"/>
  <c r="L15" s="1"/>
  <c r="K17"/>
  <c r="L17" s="1"/>
  <c r="K18"/>
  <c r="L18" s="1"/>
  <c r="K19"/>
  <c r="L19" s="1"/>
  <c r="K20"/>
  <c r="L20" s="1"/>
  <c r="K10"/>
  <c r="L10" s="1"/>
  <c r="K11"/>
  <c r="L11" s="1"/>
  <c r="K12"/>
  <c r="L12" s="1"/>
  <c r="K13"/>
  <c r="L13" s="1"/>
  <c r="K16"/>
  <c r="L16" s="1"/>
  <c r="K4"/>
  <c r="L4" s="1"/>
  <c r="K5"/>
  <c r="L5" s="1"/>
  <c r="K6"/>
  <c r="L6" s="1"/>
  <c r="K7"/>
  <c r="L7" s="1"/>
  <c r="K8"/>
  <c r="L8" s="1"/>
  <c r="K9"/>
  <c r="L9" s="1"/>
  <c r="K3"/>
  <c r="L3" s="1"/>
  <c r="L84" s="1"/>
  <c r="K2"/>
  <c r="L2" s="1"/>
  <c r="L79" i="17"/>
  <c r="K79"/>
  <c r="K78"/>
  <c r="L78" s="1"/>
  <c r="L6"/>
  <c r="L10"/>
  <c r="L14"/>
  <c r="L22"/>
  <c r="L26"/>
  <c r="L34"/>
  <c r="L42"/>
  <c r="L46"/>
  <c r="L50"/>
  <c r="L54"/>
  <c r="L62"/>
  <c r="L66"/>
  <c r="L70"/>
  <c r="L72"/>
  <c r="L74"/>
  <c r="K77"/>
  <c r="L77" s="1"/>
  <c r="K76"/>
  <c r="L76" s="1"/>
  <c r="K72"/>
  <c r="K73"/>
  <c r="L73" s="1"/>
  <c r="K74"/>
  <c r="K75"/>
  <c r="L75" s="1"/>
  <c r="K68"/>
  <c r="L68" s="1"/>
  <c r="K69"/>
  <c r="L69" s="1"/>
  <c r="K70"/>
  <c r="K71"/>
  <c r="L71" s="1"/>
  <c r="K67"/>
  <c r="L67" s="1"/>
  <c r="K60"/>
  <c r="L60" s="1"/>
  <c r="K64"/>
  <c r="L64" s="1"/>
  <c r="K65"/>
  <c r="L65" s="1"/>
  <c r="K66"/>
  <c r="K63"/>
  <c r="L63" s="1"/>
  <c r="K59"/>
  <c r="L59" s="1"/>
  <c r="K61"/>
  <c r="L61" s="1"/>
  <c r="K62"/>
  <c r="K56"/>
  <c r="L56" s="1"/>
  <c r="K57"/>
  <c r="L57" s="1"/>
  <c r="K58"/>
  <c r="L58" s="1"/>
  <c r="K55"/>
  <c r="L55" s="1"/>
  <c r="K54"/>
  <c r="K50"/>
  <c r="K51"/>
  <c r="L51" s="1"/>
  <c r="K52"/>
  <c r="L52" s="1"/>
  <c r="K53"/>
  <c r="L53" s="1"/>
  <c r="K48"/>
  <c r="L48" s="1"/>
  <c r="K49"/>
  <c r="L49" s="1"/>
  <c r="K47"/>
  <c r="L47" s="1"/>
  <c r="K46"/>
  <c r="K45"/>
  <c r="L45" s="1"/>
  <c r="K41"/>
  <c r="L41" s="1"/>
  <c r="K42"/>
  <c r="K43"/>
  <c r="L43" s="1"/>
  <c r="K44"/>
  <c r="L44" s="1"/>
  <c r="K40"/>
  <c r="L40" s="1"/>
  <c r="K39"/>
  <c r="L39" s="1"/>
  <c r="K36"/>
  <c r="L36" s="1"/>
  <c r="K37"/>
  <c r="L37" s="1"/>
  <c r="K38"/>
  <c r="L38" s="1"/>
  <c r="K34"/>
  <c r="K35"/>
  <c r="L35" s="1"/>
  <c r="K33"/>
  <c r="L33" s="1"/>
  <c r="K31"/>
  <c r="L31" s="1"/>
  <c r="K32"/>
  <c r="L32" s="1"/>
  <c r="K28"/>
  <c r="L28" s="1"/>
  <c r="K29"/>
  <c r="L29" s="1"/>
  <c r="K30"/>
  <c r="L30" s="1"/>
  <c r="K24"/>
  <c r="L24" s="1"/>
  <c r="K25"/>
  <c r="L25" s="1"/>
  <c r="K26"/>
  <c r="K27"/>
  <c r="L27" s="1"/>
  <c r="K23"/>
  <c r="L23" s="1"/>
  <c r="K21"/>
  <c r="L21" s="1"/>
  <c r="K22"/>
  <c r="K18"/>
  <c r="L18" s="1"/>
  <c r="K19"/>
  <c r="L19" s="1"/>
  <c r="K20"/>
  <c r="L20" s="1"/>
  <c r="K14"/>
  <c r="K15"/>
  <c r="L15" s="1"/>
  <c r="K16"/>
  <c r="L16" s="1"/>
  <c r="K17"/>
  <c r="L17" s="1"/>
  <c r="K13"/>
  <c r="L13" s="1"/>
  <c r="K12"/>
  <c r="L12" s="1"/>
  <c r="K9"/>
  <c r="L9" s="1"/>
  <c r="K10"/>
  <c r="K11"/>
  <c r="L11" s="1"/>
  <c r="K8"/>
  <c r="L8" s="1"/>
  <c r="K7"/>
  <c r="L7" s="1"/>
  <c r="K3"/>
  <c r="L3" s="1"/>
  <c r="K4"/>
  <c r="L4" s="1"/>
  <c r="K5"/>
  <c r="L5" s="1"/>
  <c r="K6"/>
  <c r="K2"/>
  <c r="L2" s="1"/>
  <c r="L12" i="16"/>
  <c r="L24"/>
  <c r="L28"/>
  <c r="L48"/>
  <c r="L52"/>
  <c r="L54"/>
  <c r="L56"/>
  <c r="K55"/>
  <c r="L55" s="1"/>
  <c r="K56"/>
  <c r="K57"/>
  <c r="L57" s="1"/>
  <c r="K52"/>
  <c r="K53"/>
  <c r="L53" s="1"/>
  <c r="K54"/>
  <c r="K51"/>
  <c r="L51" s="1"/>
  <c r="K49"/>
  <c r="L49" s="1"/>
  <c r="K50"/>
  <c r="L50" s="1"/>
  <c r="K48"/>
  <c r="K47"/>
  <c r="L47" s="1"/>
  <c r="K46"/>
  <c r="L46" s="1"/>
  <c r="K45"/>
  <c r="L45" s="1"/>
  <c r="K43"/>
  <c r="L43" s="1"/>
  <c r="K44"/>
  <c r="L44" s="1"/>
  <c r="K42"/>
  <c r="L42" s="1"/>
  <c r="K35"/>
  <c r="L35" s="1"/>
  <c r="K34"/>
  <c r="L34" s="1"/>
  <c r="K36"/>
  <c r="L36" s="1"/>
  <c r="K37"/>
  <c r="L37" s="1"/>
  <c r="K38"/>
  <c r="L38" s="1"/>
  <c r="K39"/>
  <c r="L39" s="1"/>
  <c r="K40"/>
  <c r="L40" s="1"/>
  <c r="K41"/>
  <c r="L41" s="1"/>
  <c r="K30"/>
  <c r="L30" s="1"/>
  <c r="K31"/>
  <c r="L31" s="1"/>
  <c r="K32"/>
  <c r="L32" s="1"/>
  <c r="K33"/>
  <c r="L33" s="1"/>
  <c r="K29"/>
  <c r="L29" s="1"/>
  <c r="K25"/>
  <c r="L25" s="1"/>
  <c r="K26"/>
  <c r="L26" s="1"/>
  <c r="K27"/>
  <c r="L27" s="1"/>
  <c r="K28"/>
  <c r="K22"/>
  <c r="L22" s="1"/>
  <c r="K23"/>
  <c r="L23" s="1"/>
  <c r="K24"/>
  <c r="K18"/>
  <c r="L18" s="1"/>
  <c r="K19"/>
  <c r="L19" s="1"/>
  <c r="K20"/>
  <c r="L20" s="1"/>
  <c r="K21"/>
  <c r="L21" s="1"/>
  <c r="K14"/>
  <c r="L14" s="1"/>
  <c r="K15"/>
  <c r="L15" s="1"/>
  <c r="K16"/>
  <c r="L16" s="1"/>
  <c r="K17"/>
  <c r="L17" s="1"/>
  <c r="K13"/>
  <c r="L13" s="1"/>
  <c r="K9"/>
  <c r="L9" s="1"/>
  <c r="K10"/>
  <c r="L10" s="1"/>
  <c r="K11"/>
  <c r="L11" s="1"/>
  <c r="K12"/>
  <c r="K3"/>
  <c r="L3" s="1"/>
  <c r="K4"/>
  <c r="L4" s="1"/>
  <c r="K5"/>
  <c r="L5" s="1"/>
  <c r="K6"/>
  <c r="L6" s="1"/>
  <c r="K7"/>
  <c r="L7" s="1"/>
  <c r="K8"/>
  <c r="L8" s="1"/>
  <c r="K2"/>
  <c r="L2" s="1"/>
  <c r="L5" i="15"/>
  <c r="L9"/>
  <c r="L13"/>
  <c r="L29"/>
  <c r="L33"/>
  <c r="L35"/>
  <c r="L37"/>
  <c r="L39"/>
  <c r="L41"/>
  <c r="L43"/>
  <c r="K42"/>
  <c r="L42" s="1"/>
  <c r="K43"/>
  <c r="K44"/>
  <c r="L44" s="1"/>
  <c r="K41"/>
  <c r="K40"/>
  <c r="L40" s="1"/>
  <c r="K35"/>
  <c r="K36"/>
  <c r="L36" s="1"/>
  <c r="K37"/>
  <c r="K38"/>
  <c r="L38" s="1"/>
  <c r="K39"/>
  <c r="K34"/>
  <c r="L34" s="1"/>
  <c r="K31"/>
  <c r="L31" s="1"/>
  <c r="K32"/>
  <c r="L32" s="1"/>
  <c r="K33"/>
  <c r="K30"/>
  <c r="L30" s="1"/>
  <c r="K29"/>
  <c r="K25"/>
  <c r="L25" s="1"/>
  <c r="K26"/>
  <c r="L26" s="1"/>
  <c r="K27"/>
  <c r="L27" s="1"/>
  <c r="K28"/>
  <c r="L28" s="1"/>
  <c r="K24"/>
  <c r="L24" s="1"/>
  <c r="K22"/>
  <c r="L22" s="1"/>
  <c r="K23"/>
  <c r="L23" s="1"/>
  <c r="K16"/>
  <c r="L16" s="1"/>
  <c r="K17"/>
  <c r="L17" s="1"/>
  <c r="K18"/>
  <c r="L18" s="1"/>
  <c r="K19"/>
  <c r="L19" s="1"/>
  <c r="K20"/>
  <c r="L20" s="1"/>
  <c r="K21"/>
  <c r="L21" s="1"/>
  <c r="K15"/>
  <c r="L15" s="1"/>
  <c r="K14"/>
  <c r="L14" s="1"/>
  <c r="K9"/>
  <c r="K10"/>
  <c r="L10" s="1"/>
  <c r="K11"/>
  <c r="L11" s="1"/>
  <c r="K12"/>
  <c r="L12" s="1"/>
  <c r="K13"/>
  <c r="K3"/>
  <c r="L3" s="1"/>
  <c r="K4"/>
  <c r="L4" s="1"/>
  <c r="K5"/>
  <c r="K6"/>
  <c r="L6" s="1"/>
  <c r="K7"/>
  <c r="L7" s="1"/>
  <c r="K8"/>
  <c r="L8" s="1"/>
  <c r="K2"/>
  <c r="L2" s="1"/>
  <c r="K78" i="14"/>
  <c r="L78" s="1"/>
  <c r="K73"/>
  <c r="L73" s="1"/>
  <c r="K74"/>
  <c r="L74" s="1"/>
  <c r="K75"/>
  <c r="L75" s="1"/>
  <c r="K76"/>
  <c r="L76" s="1"/>
  <c r="K77"/>
  <c r="L77" s="1"/>
  <c r="K67"/>
  <c r="L67" s="1"/>
  <c r="K71"/>
  <c r="L71" s="1"/>
  <c r="K72"/>
  <c r="L72" s="1"/>
  <c r="K66"/>
  <c r="L66" s="1"/>
  <c r="K68"/>
  <c r="L68" s="1"/>
  <c r="K69"/>
  <c r="L69" s="1"/>
  <c r="K70"/>
  <c r="L70" s="1"/>
  <c r="K63"/>
  <c r="L63" s="1"/>
  <c r="K64"/>
  <c r="L64" s="1"/>
  <c r="K65"/>
  <c r="L65" s="1"/>
  <c r="K62"/>
  <c r="L62"/>
  <c r="K58"/>
  <c r="L58" s="1"/>
  <c r="K59"/>
  <c r="L59" s="1"/>
  <c r="K60"/>
  <c r="L60" s="1"/>
  <c r="K61"/>
  <c r="L61" s="1"/>
  <c r="K55"/>
  <c r="L55" s="1"/>
  <c r="K56"/>
  <c r="L56" s="1"/>
  <c r="K57"/>
  <c r="L57" s="1"/>
  <c r="K51"/>
  <c r="L51" s="1"/>
  <c r="K52"/>
  <c r="L52" s="1"/>
  <c r="K53"/>
  <c r="L53" s="1"/>
  <c r="K54"/>
  <c r="L54" s="1"/>
  <c r="K48"/>
  <c r="L48" s="1"/>
  <c r="K49"/>
  <c r="L49" s="1"/>
  <c r="K50"/>
  <c r="L50" s="1"/>
  <c r="K46"/>
  <c r="L46" s="1"/>
  <c r="K47"/>
  <c r="L47" s="1"/>
  <c r="K45"/>
  <c r="L45" s="1"/>
  <c r="K39"/>
  <c r="L39" s="1"/>
  <c r="K40"/>
  <c r="L40" s="1"/>
  <c r="K41"/>
  <c r="L41" s="1"/>
  <c r="K42"/>
  <c r="L42" s="1"/>
  <c r="K43"/>
  <c r="L43" s="1"/>
  <c r="K44"/>
  <c r="L44" s="1"/>
  <c r="K36"/>
  <c r="L36" s="1"/>
  <c r="K37"/>
  <c r="L37" s="1"/>
  <c r="K38"/>
  <c r="L38" s="1"/>
  <c r="K35"/>
  <c r="L35" s="1"/>
  <c r="K34"/>
  <c r="L34" s="1"/>
  <c r="K33"/>
  <c r="L33" s="1"/>
  <c r="K32"/>
  <c r="L32" s="1"/>
  <c r="K31"/>
  <c r="L31" s="1"/>
  <c r="K26"/>
  <c r="L26" s="1"/>
  <c r="K27"/>
  <c r="L27" s="1"/>
  <c r="K28"/>
  <c r="L28" s="1"/>
  <c r="K29"/>
  <c r="L29" s="1"/>
  <c r="K30"/>
  <c r="L30" s="1"/>
  <c r="K21"/>
  <c r="L21" s="1"/>
  <c r="K22"/>
  <c r="L22" s="1"/>
  <c r="K23"/>
  <c r="L23" s="1"/>
  <c r="K24"/>
  <c r="L24" s="1"/>
  <c r="K25"/>
  <c r="L25" s="1"/>
  <c r="K20"/>
  <c r="L20" s="1"/>
  <c r="K19"/>
  <c r="L19" s="1"/>
  <c r="K18"/>
  <c r="L18" s="1"/>
  <c r="K17"/>
  <c r="L17" s="1"/>
  <c r="K10"/>
  <c r="L10" s="1"/>
  <c r="K11"/>
  <c r="L11" s="1"/>
  <c r="K12"/>
  <c r="L12" s="1"/>
  <c r="K13"/>
  <c r="L13" s="1"/>
  <c r="K14"/>
  <c r="L14" s="1"/>
  <c r="K15"/>
  <c r="L15" s="1"/>
  <c r="K16"/>
  <c r="L16" s="1"/>
  <c r="K9"/>
  <c r="L9" s="1"/>
  <c r="K8"/>
  <c r="L8" s="1"/>
  <c r="K7"/>
  <c r="L7" s="1"/>
  <c r="L98"/>
  <c r="L97"/>
  <c r="K6"/>
  <c r="L6" s="1"/>
  <c r="K5"/>
  <c r="L5" s="1"/>
  <c r="K4"/>
  <c r="L4" s="1"/>
  <c r="L79" s="1"/>
  <c r="K3"/>
  <c r="L3" s="1"/>
  <c r="K2"/>
  <c r="L2" s="1"/>
  <c r="L8" i="13"/>
  <c r="L12"/>
  <c r="L24"/>
  <c r="L28"/>
  <c r="L40"/>
  <c r="L44"/>
  <c r="L60"/>
  <c r="L70"/>
  <c r="L72"/>
  <c r="L80"/>
  <c r="L87"/>
  <c r="L90"/>
  <c r="L91"/>
  <c r="L94"/>
  <c r="L95"/>
  <c r="L98"/>
  <c r="L99"/>
  <c r="K99"/>
  <c r="K98"/>
  <c r="K107"/>
  <c r="K93"/>
  <c r="L93" s="1"/>
  <c r="K94"/>
  <c r="K95"/>
  <c r="K96"/>
  <c r="L96" s="1"/>
  <c r="K97"/>
  <c r="L97" s="1"/>
  <c r="K92"/>
  <c r="L92" s="1"/>
  <c r="K87"/>
  <c r="K88"/>
  <c r="L88" s="1"/>
  <c r="K89"/>
  <c r="L89" s="1"/>
  <c r="K90"/>
  <c r="K91"/>
  <c r="K78"/>
  <c r="L78" s="1"/>
  <c r="K79"/>
  <c r="L79" s="1"/>
  <c r="K80"/>
  <c r="K81"/>
  <c r="L81" s="1"/>
  <c r="K82"/>
  <c r="L82" s="1"/>
  <c r="K83"/>
  <c r="L83" s="1"/>
  <c r="K84"/>
  <c r="L84" s="1"/>
  <c r="K85"/>
  <c r="L85" s="1"/>
  <c r="K86"/>
  <c r="L86" s="1"/>
  <c r="K73"/>
  <c r="L73" s="1"/>
  <c r="K74"/>
  <c r="L74" s="1"/>
  <c r="K75"/>
  <c r="L75" s="1"/>
  <c r="K76"/>
  <c r="L76" s="1"/>
  <c r="K77"/>
  <c r="L77" s="1"/>
  <c r="K70"/>
  <c r="K71"/>
  <c r="L71" s="1"/>
  <c r="K72"/>
  <c r="K69"/>
  <c r="L69" s="1"/>
  <c r="K63"/>
  <c r="L63" s="1"/>
  <c r="K64"/>
  <c r="L64" s="1"/>
  <c r="K65"/>
  <c r="L65" s="1"/>
  <c r="K66"/>
  <c r="L66" s="1"/>
  <c r="K67"/>
  <c r="L67" s="1"/>
  <c r="K68"/>
  <c r="L68" s="1"/>
  <c r="K58"/>
  <c r="L58" s="1"/>
  <c r="K59"/>
  <c r="L59" s="1"/>
  <c r="K60"/>
  <c r="K61"/>
  <c r="L61" s="1"/>
  <c r="K62"/>
  <c r="L62" s="1"/>
  <c r="K52"/>
  <c r="L52" s="1"/>
  <c r="K53"/>
  <c r="L53" s="1"/>
  <c r="K54"/>
  <c r="L54" s="1"/>
  <c r="K55"/>
  <c r="L55" s="1"/>
  <c r="K56"/>
  <c r="L56" s="1"/>
  <c r="K57"/>
  <c r="L57" s="1"/>
  <c r="K49"/>
  <c r="L49" s="1"/>
  <c r="K50"/>
  <c r="L50" s="1"/>
  <c r="K51"/>
  <c r="L51" s="1"/>
  <c r="K37"/>
  <c r="L37" s="1"/>
  <c r="K36"/>
  <c r="L36" s="1"/>
  <c r="K38"/>
  <c r="L38" s="1"/>
  <c r="K39"/>
  <c r="L39" s="1"/>
  <c r="K40"/>
  <c r="K41"/>
  <c r="L41" s="1"/>
  <c r="K42"/>
  <c r="L42" s="1"/>
  <c r="K43"/>
  <c r="L43" s="1"/>
  <c r="K44"/>
  <c r="K45"/>
  <c r="L45" s="1"/>
  <c r="K46"/>
  <c r="L46" s="1"/>
  <c r="K47"/>
  <c r="L47" s="1"/>
  <c r="K48"/>
  <c r="L48" s="1"/>
  <c r="K31"/>
  <c r="L31" s="1"/>
  <c r="K32"/>
  <c r="L32" s="1"/>
  <c r="K33"/>
  <c r="L33" s="1"/>
  <c r="K34"/>
  <c r="L34" s="1"/>
  <c r="K35"/>
  <c r="L35" s="1"/>
  <c r="K25"/>
  <c r="L25" s="1"/>
  <c r="K26"/>
  <c r="L26" s="1"/>
  <c r="K27"/>
  <c r="L27" s="1"/>
  <c r="K28"/>
  <c r="K29"/>
  <c r="L29" s="1"/>
  <c r="K30"/>
  <c r="L30" s="1"/>
  <c r="K24"/>
  <c r="K23"/>
  <c r="L23" s="1"/>
  <c r="K18"/>
  <c r="L18" s="1"/>
  <c r="K19"/>
  <c r="L19" s="1"/>
  <c r="K20"/>
  <c r="L20" s="1"/>
  <c r="K21"/>
  <c r="L21" s="1"/>
  <c r="K22"/>
  <c r="L22" s="1"/>
  <c r="K17"/>
  <c r="L17" s="1"/>
  <c r="K12"/>
  <c r="K13"/>
  <c r="L13" s="1"/>
  <c r="K14"/>
  <c r="L14" s="1"/>
  <c r="K15"/>
  <c r="L15" s="1"/>
  <c r="K16"/>
  <c r="L16" s="1"/>
  <c r="K8"/>
  <c r="K5"/>
  <c r="L5" s="1"/>
  <c r="K6"/>
  <c r="L6" s="1"/>
  <c r="K7"/>
  <c r="L7" s="1"/>
  <c r="K9"/>
  <c r="L9" s="1"/>
  <c r="K10"/>
  <c r="L10" s="1"/>
  <c r="K11"/>
  <c r="L11" s="1"/>
  <c r="K4"/>
  <c r="L4" s="1"/>
  <c r="K3"/>
  <c r="L3" s="1"/>
  <c r="K2"/>
  <c r="L2" s="1"/>
  <c r="L3" i="10"/>
  <c r="L7"/>
  <c r="L26"/>
  <c r="L27"/>
  <c r="L30"/>
  <c r="L31"/>
  <c r="L38"/>
  <c r="L39"/>
  <c r="L42"/>
  <c r="L43"/>
  <c r="L46"/>
  <c r="L47"/>
  <c r="L62"/>
  <c r="L67"/>
  <c r="L71"/>
  <c r="L75"/>
  <c r="L83"/>
  <c r="L86"/>
  <c r="L87"/>
  <c r="L90"/>
  <c r="L91"/>
  <c r="L95"/>
  <c r="L98"/>
  <c r="L99"/>
  <c r="K98"/>
  <c r="K106"/>
  <c r="K99"/>
  <c r="K97"/>
  <c r="L97" s="1"/>
  <c r="K96"/>
  <c r="L96" s="1"/>
  <c r="K95"/>
  <c r="K94"/>
  <c r="L94" s="1"/>
  <c r="K93"/>
  <c r="L93" s="1"/>
  <c r="K85"/>
  <c r="L85" s="1"/>
  <c r="K86"/>
  <c r="K87"/>
  <c r="K88"/>
  <c r="L88" s="1"/>
  <c r="K89"/>
  <c r="L89" s="1"/>
  <c r="K90"/>
  <c r="K91"/>
  <c r="K92"/>
  <c r="L92" s="1"/>
  <c r="K84"/>
  <c r="L84" s="1"/>
  <c r="K83"/>
  <c r="K82"/>
  <c r="L82" s="1"/>
  <c r="K81"/>
  <c r="L81" s="1"/>
  <c r="K76"/>
  <c r="L76" s="1"/>
  <c r="K77"/>
  <c r="L77" s="1"/>
  <c r="K78"/>
  <c r="L78" s="1"/>
  <c r="K79"/>
  <c r="L79" s="1"/>
  <c r="K80"/>
  <c r="L80" s="1"/>
  <c r="K75"/>
  <c r="K69"/>
  <c r="L69" s="1"/>
  <c r="K70"/>
  <c r="L70" s="1"/>
  <c r="K71"/>
  <c r="K72"/>
  <c r="L72" s="1"/>
  <c r="K73"/>
  <c r="L73" s="1"/>
  <c r="K74"/>
  <c r="L74" s="1"/>
  <c r="K68"/>
  <c r="L68" s="1"/>
  <c r="K67"/>
  <c r="K58"/>
  <c r="L58" s="1"/>
  <c r="K63"/>
  <c r="L63" s="1"/>
  <c r="K64"/>
  <c r="L64" s="1"/>
  <c r="K65"/>
  <c r="L65" s="1"/>
  <c r="K66"/>
  <c r="L66" s="1"/>
  <c r="K55"/>
  <c r="L55" s="1"/>
  <c r="K56"/>
  <c r="L56" s="1"/>
  <c r="K57"/>
  <c r="L57" s="1"/>
  <c r="K59"/>
  <c r="L59" s="1"/>
  <c r="K60"/>
  <c r="L60" s="1"/>
  <c r="K61"/>
  <c r="L61" s="1"/>
  <c r="K62"/>
  <c r="K50"/>
  <c r="L50" s="1"/>
  <c r="K51"/>
  <c r="L51" s="1"/>
  <c r="K52"/>
  <c r="L52" s="1"/>
  <c r="K53"/>
  <c r="L53" s="1"/>
  <c r="K54"/>
  <c r="L54" s="1"/>
  <c r="K45"/>
  <c r="L45" s="1"/>
  <c r="K46"/>
  <c r="K47"/>
  <c r="K48"/>
  <c r="L48" s="1"/>
  <c r="K49"/>
  <c r="L49" s="1"/>
  <c r="K38"/>
  <c r="K39"/>
  <c r="K40"/>
  <c r="L40" s="1"/>
  <c r="K41"/>
  <c r="L41" s="1"/>
  <c r="K42"/>
  <c r="K43"/>
  <c r="K44"/>
  <c r="L44" s="1"/>
  <c r="K37"/>
  <c r="L37" s="1"/>
  <c r="K32"/>
  <c r="L32" s="1"/>
  <c r="K33"/>
  <c r="L33" s="1"/>
  <c r="K34"/>
  <c r="L34" s="1"/>
  <c r="K35"/>
  <c r="L35" s="1"/>
  <c r="K36"/>
  <c r="L36" s="1"/>
  <c r="K26"/>
  <c r="K4"/>
  <c r="L4" s="1"/>
  <c r="K24"/>
  <c r="L24" s="1"/>
  <c r="K25"/>
  <c r="L25" s="1"/>
  <c r="K27"/>
  <c r="K28"/>
  <c r="L28" s="1"/>
  <c r="K29"/>
  <c r="L29" s="1"/>
  <c r="K30"/>
  <c r="K31"/>
  <c r="K18"/>
  <c r="L18" s="1"/>
  <c r="K19"/>
  <c r="L19" s="1"/>
  <c r="K20"/>
  <c r="L20" s="1"/>
  <c r="K21"/>
  <c r="L21" s="1"/>
  <c r="K22"/>
  <c r="L22" s="1"/>
  <c r="K23"/>
  <c r="L23" s="1"/>
  <c r="K17"/>
  <c r="L17" s="1"/>
  <c r="K9"/>
  <c r="L9" s="1"/>
  <c r="K10"/>
  <c r="L10" s="1"/>
  <c r="K11"/>
  <c r="L11" s="1"/>
  <c r="K12"/>
  <c r="L12" s="1"/>
  <c r="K13"/>
  <c r="L13" s="1"/>
  <c r="K14"/>
  <c r="L14" s="1"/>
  <c r="K15"/>
  <c r="L15" s="1"/>
  <c r="K16"/>
  <c r="L16" s="1"/>
  <c r="L8" i="9"/>
  <c r="L16"/>
  <c r="L20"/>
  <c r="L24"/>
  <c r="L25"/>
  <c r="L28"/>
  <c r="L29"/>
  <c r="L36"/>
  <c r="L41"/>
  <c r="L44"/>
  <c r="L48"/>
  <c r="L49"/>
  <c r="L52"/>
  <c r="L53"/>
  <c r="L60"/>
  <c r="L61"/>
  <c r="L64"/>
  <c r="L65"/>
  <c r="L68"/>
  <c r="L76"/>
  <c r="L77"/>
  <c r="L80"/>
  <c r="L81"/>
  <c r="L84"/>
  <c r="L89"/>
  <c r="K89"/>
  <c r="K3" i="10"/>
  <c r="K5"/>
  <c r="L5" s="1"/>
  <c r="K6"/>
  <c r="L6" s="1"/>
  <c r="K7"/>
  <c r="K8"/>
  <c r="L8" s="1"/>
  <c r="K2"/>
  <c r="L2" s="1"/>
  <c r="K88" i="9"/>
  <c r="L88" s="1"/>
  <c r="K87"/>
  <c r="L87" s="1"/>
  <c r="L94"/>
  <c r="K86"/>
  <c r="L86" s="1"/>
  <c r="K85"/>
  <c r="L85" s="1"/>
  <c r="K84"/>
  <c r="K83"/>
  <c r="L83" s="1"/>
  <c r="K82"/>
  <c r="L82" s="1"/>
  <c r="K75"/>
  <c r="L75" s="1"/>
  <c r="K76"/>
  <c r="K77"/>
  <c r="K78"/>
  <c r="L78" s="1"/>
  <c r="K79"/>
  <c r="L79" s="1"/>
  <c r="K80"/>
  <c r="K81"/>
  <c r="K65"/>
  <c r="K69"/>
  <c r="L69" s="1"/>
  <c r="K70"/>
  <c r="L70" s="1"/>
  <c r="K71"/>
  <c r="L71" s="1"/>
  <c r="K72"/>
  <c r="L72" s="1"/>
  <c r="K73"/>
  <c r="L73" s="1"/>
  <c r="K74"/>
  <c r="L74" s="1"/>
  <c r="K64"/>
  <c r="K66"/>
  <c r="L66" s="1"/>
  <c r="K67"/>
  <c r="L67" s="1"/>
  <c r="K68"/>
  <c r="K60"/>
  <c r="K61"/>
  <c r="K62"/>
  <c r="L62" s="1"/>
  <c r="K63"/>
  <c r="L63" s="1"/>
  <c r="K55"/>
  <c r="L55" s="1"/>
  <c r="K56"/>
  <c r="L56" s="1"/>
  <c r="K57"/>
  <c r="L57" s="1"/>
  <c r="K58"/>
  <c r="L58" s="1"/>
  <c r="K59"/>
  <c r="L59" s="1"/>
  <c r="K54"/>
  <c r="L54" s="1"/>
  <c r="K47"/>
  <c r="L47" s="1"/>
  <c r="K48"/>
  <c r="K49"/>
  <c r="K50"/>
  <c r="L50" s="1"/>
  <c r="K51"/>
  <c r="L51" s="1"/>
  <c r="K52"/>
  <c r="K53"/>
  <c r="K46"/>
  <c r="L46" s="1"/>
  <c r="K45"/>
  <c r="L45" s="1"/>
  <c r="K44"/>
  <c r="K41"/>
  <c r="K43"/>
  <c r="L43" s="1"/>
  <c r="K42"/>
  <c r="L42" s="1"/>
  <c r="K38"/>
  <c r="L38" s="1"/>
  <c r="K39"/>
  <c r="L39" s="1"/>
  <c r="K40"/>
  <c r="L40" s="1"/>
  <c r="K37"/>
  <c r="L37" s="1"/>
  <c r="K35"/>
  <c r="L35" s="1"/>
  <c r="K31"/>
  <c r="L31" s="1"/>
  <c r="K32"/>
  <c r="L32" s="1"/>
  <c r="K33"/>
  <c r="L33" s="1"/>
  <c r="K34"/>
  <c r="L34" s="1"/>
  <c r="K36"/>
  <c r="K30"/>
  <c r="L30" s="1"/>
  <c r="K27"/>
  <c r="L27" s="1"/>
  <c r="K28"/>
  <c r="K29"/>
  <c r="K22"/>
  <c r="L22" s="1"/>
  <c r="K23"/>
  <c r="L23" s="1"/>
  <c r="K24"/>
  <c r="K25"/>
  <c r="K26"/>
  <c r="L26" s="1"/>
  <c r="K21"/>
  <c r="L21" s="1"/>
  <c r="K16"/>
  <c r="K15"/>
  <c r="L15" s="1"/>
  <c r="K17"/>
  <c r="L17" s="1"/>
  <c r="K18"/>
  <c r="L18" s="1"/>
  <c r="K19"/>
  <c r="L19" s="1"/>
  <c r="K20"/>
  <c r="K7"/>
  <c r="L7" s="1"/>
  <c r="K9"/>
  <c r="L9" s="1"/>
  <c r="K10"/>
  <c r="L10" s="1"/>
  <c r="K11"/>
  <c r="L11" s="1"/>
  <c r="K12"/>
  <c r="L12" s="1"/>
  <c r="K13"/>
  <c r="L13" s="1"/>
  <c r="K14"/>
  <c r="L14" s="1"/>
  <c r="K3"/>
  <c r="L3" s="1"/>
  <c r="K4"/>
  <c r="L4" s="1"/>
  <c r="K5"/>
  <c r="L5" s="1"/>
  <c r="K6"/>
  <c r="L6" s="1"/>
  <c r="K8"/>
  <c r="K2"/>
  <c r="L2" s="1"/>
  <c r="L3" i="8"/>
  <c r="L15"/>
  <c r="L18"/>
  <c r="L19"/>
  <c r="L22"/>
  <c r="L23"/>
  <c r="L26"/>
  <c r="L30"/>
  <c r="L34"/>
  <c r="L38"/>
  <c r="L42"/>
  <c r="L46"/>
  <c r="L47"/>
  <c r="L50"/>
  <c r="L54"/>
  <c r="L58"/>
  <c r="L62"/>
  <c r="L66"/>
  <c r="L67"/>
  <c r="L70"/>
  <c r="L71"/>
  <c r="L74"/>
  <c r="L83"/>
  <c r="L86"/>
  <c r="L87"/>
  <c r="L90"/>
  <c r="L91"/>
  <c r="L95"/>
  <c r="L98"/>
  <c r="L99"/>
  <c r="L106"/>
  <c r="L107"/>
  <c r="L110"/>
  <c r="L111"/>
  <c r="K112"/>
  <c r="L112" s="1"/>
  <c r="K113"/>
  <c r="L113" s="1"/>
  <c r="K114"/>
  <c r="L114" s="1"/>
  <c r="K115"/>
  <c r="L115" s="1"/>
  <c r="K120"/>
  <c r="K104"/>
  <c r="L104" s="1"/>
  <c r="K108"/>
  <c r="L108" s="1"/>
  <c r="K109"/>
  <c r="L109" s="1"/>
  <c r="K110"/>
  <c r="K111"/>
  <c r="K102"/>
  <c r="L102" s="1"/>
  <c r="K103"/>
  <c r="L103" s="1"/>
  <c r="K105"/>
  <c r="L105" s="1"/>
  <c r="K106"/>
  <c r="K107"/>
  <c r="K97"/>
  <c r="L97" s="1"/>
  <c r="K98"/>
  <c r="K99"/>
  <c r="K100"/>
  <c r="L100" s="1"/>
  <c r="K101"/>
  <c r="L101" s="1"/>
  <c r="K96"/>
  <c r="L96" s="1"/>
  <c r="K95"/>
  <c r="K94"/>
  <c r="L94" s="1"/>
  <c r="K93"/>
  <c r="L93" s="1"/>
  <c r="K84"/>
  <c r="L84" s="1"/>
  <c r="K86"/>
  <c r="K87"/>
  <c r="K88"/>
  <c r="L88" s="1"/>
  <c r="K89"/>
  <c r="L89" s="1"/>
  <c r="K90"/>
  <c r="K91"/>
  <c r="K92"/>
  <c r="L92" s="1"/>
  <c r="K74"/>
  <c r="K80"/>
  <c r="L80" s="1"/>
  <c r="K81"/>
  <c r="L81" s="1"/>
  <c r="K82"/>
  <c r="L82" s="1"/>
  <c r="K83"/>
  <c r="K85"/>
  <c r="L85" s="1"/>
  <c r="K73"/>
  <c r="L73" s="1"/>
  <c r="K75"/>
  <c r="L75" s="1"/>
  <c r="K76"/>
  <c r="L76" s="1"/>
  <c r="K77"/>
  <c r="L77" s="1"/>
  <c r="K78"/>
  <c r="L78" s="1"/>
  <c r="K79"/>
  <c r="L79" s="1"/>
  <c r="K66"/>
  <c r="K67"/>
  <c r="K68"/>
  <c r="L68" s="1"/>
  <c r="K69"/>
  <c r="L69" s="1"/>
  <c r="K70"/>
  <c r="K71"/>
  <c r="K72"/>
  <c r="L72" s="1"/>
  <c r="K60"/>
  <c r="L60" s="1"/>
  <c r="K61"/>
  <c r="L61" s="1"/>
  <c r="K62"/>
  <c r="K63"/>
  <c r="L63" s="1"/>
  <c r="K64"/>
  <c r="L64" s="1"/>
  <c r="K65"/>
  <c r="L65" s="1"/>
  <c r="K54"/>
  <c r="K55"/>
  <c r="L55" s="1"/>
  <c r="K56"/>
  <c r="L56" s="1"/>
  <c r="K57"/>
  <c r="L57" s="1"/>
  <c r="K58"/>
  <c r="K59"/>
  <c r="L59" s="1"/>
  <c r="K44"/>
  <c r="L44" s="1"/>
  <c r="K49"/>
  <c r="L49" s="1"/>
  <c r="K50"/>
  <c r="K51"/>
  <c r="L51" s="1"/>
  <c r="K52"/>
  <c r="L52" s="1"/>
  <c r="K53"/>
  <c r="L53" s="1"/>
  <c r="K38"/>
  <c r="K39"/>
  <c r="L39" s="1"/>
  <c r="K40"/>
  <c r="L40" s="1"/>
  <c r="K41"/>
  <c r="L41" s="1"/>
  <c r="K42"/>
  <c r="K43"/>
  <c r="L43" s="1"/>
  <c r="K45"/>
  <c r="L45" s="1"/>
  <c r="K46"/>
  <c r="K47"/>
  <c r="K48"/>
  <c r="L48" s="1"/>
  <c r="K37"/>
  <c r="L37" s="1"/>
  <c r="K33"/>
  <c r="L33" s="1"/>
  <c r="K34"/>
  <c r="K35"/>
  <c r="L35" s="1"/>
  <c r="K36"/>
  <c r="L36" s="1"/>
  <c r="K25"/>
  <c r="L25" s="1"/>
  <c r="K26"/>
  <c r="K27"/>
  <c r="L27" s="1"/>
  <c r="K28"/>
  <c r="L28" s="1"/>
  <c r="K29"/>
  <c r="L29" s="1"/>
  <c r="K30"/>
  <c r="K31"/>
  <c r="L31" s="1"/>
  <c r="K32"/>
  <c r="L32" s="1"/>
  <c r="K24"/>
  <c r="L24" s="1"/>
  <c r="K15"/>
  <c r="K16"/>
  <c r="L16" s="1"/>
  <c r="K17"/>
  <c r="L17" s="1"/>
  <c r="K18"/>
  <c r="K19"/>
  <c r="K20"/>
  <c r="L20" s="1"/>
  <c r="K21"/>
  <c r="L21" s="1"/>
  <c r="K22"/>
  <c r="K23"/>
  <c r="K14"/>
  <c r="L14" s="1"/>
  <c r="K13"/>
  <c r="L13" s="1"/>
  <c r="K3"/>
  <c r="K12"/>
  <c r="L12" s="1"/>
  <c r="K11"/>
  <c r="L11" s="1"/>
  <c r="K10"/>
  <c r="L10" s="1"/>
  <c r="K9"/>
  <c r="L9" s="1"/>
  <c r="K8"/>
  <c r="L8" s="1"/>
  <c r="K7"/>
  <c r="L7" s="1"/>
  <c r="K6"/>
  <c r="L6" s="1"/>
  <c r="K5"/>
  <c r="L5" s="1"/>
  <c r="K4"/>
  <c r="L4" s="1"/>
  <c r="K2"/>
  <c r="L2" s="1"/>
  <c r="L94" i="7"/>
  <c r="K93"/>
  <c r="K21"/>
  <c r="L21" s="1"/>
  <c r="K19"/>
  <c r="L19" s="1"/>
  <c r="K82"/>
  <c r="L82" s="1"/>
  <c r="K83"/>
  <c r="L83" s="1"/>
  <c r="K20"/>
  <c r="L20" s="1"/>
  <c r="K84"/>
  <c r="L84" s="1"/>
  <c r="K85"/>
  <c r="L85" s="1"/>
  <c r="K78"/>
  <c r="L78" s="1"/>
  <c r="K79"/>
  <c r="L79" s="1"/>
  <c r="K80"/>
  <c r="L80" s="1"/>
  <c r="K18"/>
  <c r="L18" s="1"/>
  <c r="K81"/>
  <c r="L81" s="1"/>
  <c r="K74"/>
  <c r="L74" s="1"/>
  <c r="K75"/>
  <c r="L75" s="1"/>
  <c r="K16"/>
  <c r="L16" s="1"/>
  <c r="K76"/>
  <c r="L76" s="1"/>
  <c r="K17"/>
  <c r="L17" s="1"/>
  <c r="K77"/>
  <c r="L77" s="1"/>
  <c r="K14"/>
  <c r="L14" s="1"/>
  <c r="K72"/>
  <c r="L72" s="1"/>
  <c r="K15"/>
  <c r="L15" s="1"/>
  <c r="K73"/>
  <c r="L73" s="1"/>
  <c r="K65"/>
  <c r="L65" s="1"/>
  <c r="K66"/>
  <c r="L66" s="1"/>
  <c r="K67"/>
  <c r="L67" s="1"/>
  <c r="K68"/>
  <c r="L68" s="1"/>
  <c r="K69"/>
  <c r="L69" s="1"/>
  <c r="K70"/>
  <c r="L70" s="1"/>
  <c r="K13"/>
  <c r="L13" s="1"/>
  <c r="K71"/>
  <c r="L71" s="1"/>
  <c r="K12"/>
  <c r="L12" s="1"/>
  <c r="K64"/>
  <c r="L64" s="1"/>
  <c r="K63"/>
  <c r="L63" s="1"/>
  <c r="K11"/>
  <c r="L11" s="1"/>
  <c r="K58"/>
  <c r="L58" s="1"/>
  <c r="K59"/>
  <c r="L59" s="1"/>
  <c r="K60"/>
  <c r="L60" s="1"/>
  <c r="K61"/>
  <c r="L61" s="1"/>
  <c r="K62"/>
  <c r="L62" s="1"/>
  <c r="K57"/>
  <c r="L57" s="1"/>
  <c r="K52"/>
  <c r="L52" s="1"/>
  <c r="K10"/>
  <c r="L10" s="1"/>
  <c r="K53"/>
  <c r="L53" s="1"/>
  <c r="K54"/>
  <c r="L54" s="1"/>
  <c r="K55"/>
  <c r="L55" s="1"/>
  <c r="K56"/>
  <c r="L56" s="1"/>
  <c r="K49"/>
  <c r="L49" s="1"/>
  <c r="K50"/>
  <c r="L50" s="1"/>
  <c r="K8"/>
  <c r="L8" s="1"/>
  <c r="K9"/>
  <c r="L9" s="1"/>
  <c r="K51"/>
  <c r="L51" s="1"/>
  <c r="K43"/>
  <c r="L43" s="1"/>
  <c r="K44"/>
  <c r="L44" s="1"/>
  <c r="K7"/>
  <c r="L7" s="1"/>
  <c r="K45"/>
  <c r="L45" s="1"/>
  <c r="K46"/>
  <c r="L46" s="1"/>
  <c r="K47"/>
  <c r="L47" s="1"/>
  <c r="K48"/>
  <c r="L48" s="1"/>
  <c r="K40"/>
  <c r="L40" s="1"/>
  <c r="K6"/>
  <c r="L6" s="1"/>
  <c r="K41"/>
  <c r="L41" s="1"/>
  <c r="K42"/>
  <c r="L42" s="1"/>
  <c r="K37"/>
  <c r="L37" s="1"/>
  <c r="K38"/>
  <c r="L38" s="1"/>
  <c r="K39"/>
  <c r="L39" s="1"/>
  <c r="K5"/>
  <c r="L5" s="1"/>
  <c r="K34"/>
  <c r="L34" s="1"/>
  <c r="K35"/>
  <c r="L35" s="1"/>
  <c r="K36"/>
  <c r="L36" s="1"/>
  <c r="K33"/>
  <c r="L33" s="1"/>
  <c r="K32"/>
  <c r="L32" s="1"/>
  <c r="K30"/>
  <c r="L30" s="1"/>
  <c r="K4"/>
  <c r="L4" s="1"/>
  <c r="K31"/>
  <c r="L31" s="1"/>
  <c r="K29"/>
  <c r="L29" s="1"/>
  <c r="K28"/>
  <c r="L28" s="1"/>
  <c r="K26"/>
  <c r="L26" s="1"/>
  <c r="K27"/>
  <c r="L27" s="1"/>
  <c r="K25"/>
  <c r="L25" s="1"/>
  <c r="K24"/>
  <c r="L24" s="1"/>
  <c r="K3"/>
  <c r="L3" s="1"/>
  <c r="K2"/>
  <c r="L2" s="1"/>
  <c r="K23"/>
  <c r="L23" s="1"/>
  <c r="K22"/>
  <c r="L22" s="1"/>
  <c r="L32" i="6"/>
  <c r="L85"/>
  <c r="K84"/>
  <c r="K73"/>
  <c r="L73" s="1"/>
  <c r="K71"/>
  <c r="L71" s="1"/>
  <c r="K72"/>
  <c r="L72" s="1"/>
  <c r="K74"/>
  <c r="L74" s="1"/>
  <c r="K75"/>
  <c r="L75" s="1"/>
  <c r="K76"/>
  <c r="L76" s="1"/>
  <c r="K77"/>
  <c r="L77" s="1"/>
  <c r="K78"/>
  <c r="L78" s="1"/>
  <c r="K67"/>
  <c r="L67" s="1"/>
  <c r="K68"/>
  <c r="L68" s="1"/>
  <c r="K69"/>
  <c r="L69" s="1"/>
  <c r="K70"/>
  <c r="L70" s="1"/>
  <c r="K65"/>
  <c r="L65" s="1"/>
  <c r="K66"/>
  <c r="L66" s="1"/>
  <c r="K62"/>
  <c r="L62" s="1"/>
  <c r="K63"/>
  <c r="L63" s="1"/>
  <c r="K64"/>
  <c r="L64" s="1"/>
  <c r="K57"/>
  <c r="L57" s="1"/>
  <c r="K59"/>
  <c r="L59" s="1"/>
  <c r="K60"/>
  <c r="L60" s="1"/>
  <c r="K61"/>
  <c r="L61" s="1"/>
  <c r="K50"/>
  <c r="L50" s="1"/>
  <c r="K55"/>
  <c r="L55" s="1"/>
  <c r="K56"/>
  <c r="L56" s="1"/>
  <c r="K58"/>
  <c r="L58" s="1"/>
  <c r="K53"/>
  <c r="L53" s="1"/>
  <c r="K54"/>
  <c r="L54" s="1"/>
  <c r="K48"/>
  <c r="L48" s="1"/>
  <c r="K49"/>
  <c r="L49" s="1"/>
  <c r="K51"/>
  <c r="L51" s="1"/>
  <c r="K52"/>
  <c r="L52" s="1"/>
  <c r="K47"/>
  <c r="L47" s="1"/>
  <c r="K46"/>
  <c r="L46" s="1"/>
  <c r="K41"/>
  <c r="L41" s="1"/>
  <c r="K42"/>
  <c r="L42" s="1"/>
  <c r="K43"/>
  <c r="L43" s="1"/>
  <c r="K44"/>
  <c r="L44" s="1"/>
  <c r="K45"/>
  <c r="L45" s="1"/>
  <c r="K40"/>
  <c r="L40" s="1"/>
  <c r="K36"/>
  <c r="L36" s="1"/>
  <c r="K37"/>
  <c r="L37" s="1"/>
  <c r="K38"/>
  <c r="L38" s="1"/>
  <c r="K39"/>
  <c r="L39" s="1"/>
  <c r="K32"/>
  <c r="K33"/>
  <c r="L33" s="1"/>
  <c r="K34"/>
  <c r="L34" s="1"/>
  <c r="K35"/>
  <c r="L35" s="1"/>
  <c r="K29"/>
  <c r="L29" s="1"/>
  <c r="K30"/>
  <c r="L30" s="1"/>
  <c r="K31"/>
  <c r="L31" s="1"/>
  <c r="K23"/>
  <c r="L23" s="1"/>
  <c r="K24"/>
  <c r="L24" s="1"/>
  <c r="K25"/>
  <c r="L25" s="1"/>
  <c r="K26"/>
  <c r="L26" s="1"/>
  <c r="K27"/>
  <c r="L27" s="1"/>
  <c r="K28"/>
  <c r="L28" s="1"/>
  <c r="K18"/>
  <c r="L18" s="1"/>
  <c r="K19"/>
  <c r="L19" s="1"/>
  <c r="K20"/>
  <c r="L20" s="1"/>
  <c r="K21"/>
  <c r="L21" s="1"/>
  <c r="K22"/>
  <c r="L22" s="1"/>
  <c r="K13"/>
  <c r="L13" s="1"/>
  <c r="K14"/>
  <c r="L14" s="1"/>
  <c r="K15"/>
  <c r="L15" s="1"/>
  <c r="K16"/>
  <c r="L16" s="1"/>
  <c r="K17"/>
  <c r="L17" s="1"/>
  <c r="K12"/>
  <c r="L12" s="1"/>
  <c r="K7"/>
  <c r="L7" s="1"/>
  <c r="K5"/>
  <c r="L5" s="1"/>
  <c r="K6"/>
  <c r="L6" s="1"/>
  <c r="K8"/>
  <c r="L8" s="1"/>
  <c r="K9"/>
  <c r="L9" s="1"/>
  <c r="K10"/>
  <c r="L10" s="1"/>
  <c r="K11"/>
  <c r="L11" s="1"/>
  <c r="K99" i="5"/>
  <c r="L99" s="1"/>
  <c r="H108"/>
  <c r="K108"/>
  <c r="J107"/>
  <c r="J106"/>
  <c r="K4" i="6"/>
  <c r="L4" s="1"/>
  <c r="K3"/>
  <c r="L3" s="1"/>
  <c r="K2"/>
  <c r="L2" s="1"/>
  <c r="K97" i="5"/>
  <c r="L97" s="1"/>
  <c r="K98"/>
  <c r="L98" s="1"/>
  <c r="K95"/>
  <c r="L95" s="1"/>
  <c r="K96"/>
  <c r="L96" s="1"/>
  <c r="K93"/>
  <c r="L93" s="1"/>
  <c r="K94"/>
  <c r="L94" s="1"/>
  <c r="K88"/>
  <c r="L88" s="1"/>
  <c r="K89"/>
  <c r="L89" s="1"/>
  <c r="K90"/>
  <c r="L90" s="1"/>
  <c r="K91"/>
  <c r="L91" s="1"/>
  <c r="K92"/>
  <c r="L92" s="1"/>
  <c r="K86"/>
  <c r="L86" s="1"/>
  <c r="K87"/>
  <c r="L87" s="1"/>
  <c r="K81"/>
  <c r="L81" s="1"/>
  <c r="K82"/>
  <c r="L82" s="1"/>
  <c r="K83"/>
  <c r="L83" s="1"/>
  <c r="K84"/>
  <c r="L84" s="1"/>
  <c r="K85"/>
  <c r="L85" s="1"/>
  <c r="K72"/>
  <c r="L72" s="1"/>
  <c r="K77"/>
  <c r="L77" s="1"/>
  <c r="K78"/>
  <c r="L78" s="1"/>
  <c r="K79"/>
  <c r="L79" s="1"/>
  <c r="K80"/>
  <c r="L80" s="1"/>
  <c r="K74"/>
  <c r="L74" s="1"/>
  <c r="K75"/>
  <c r="L75" s="1"/>
  <c r="K76"/>
  <c r="L76" s="1"/>
  <c r="K73"/>
  <c r="L73" s="1"/>
  <c r="K68"/>
  <c r="L68" s="1"/>
  <c r="K69"/>
  <c r="L69" s="1"/>
  <c r="K70"/>
  <c r="L70" s="1"/>
  <c r="K71"/>
  <c r="L71" s="1"/>
  <c r="K66"/>
  <c r="L66" s="1"/>
  <c r="K67"/>
  <c r="L67" s="1"/>
  <c r="K62"/>
  <c r="L62" s="1"/>
  <c r="K63"/>
  <c r="L63" s="1"/>
  <c r="K64"/>
  <c r="L64" s="1"/>
  <c r="K65"/>
  <c r="L65" s="1"/>
  <c r="K60"/>
  <c r="L60" s="1"/>
  <c r="K61"/>
  <c r="L61" s="1"/>
  <c r="K59"/>
  <c r="L59" s="1"/>
  <c r="K58"/>
  <c r="L58" s="1"/>
  <c r="K57"/>
  <c r="L57" s="1"/>
  <c r="K56"/>
  <c r="L56" s="1"/>
  <c r="K55"/>
  <c r="L55" s="1"/>
  <c r="K54"/>
  <c r="L54" s="1"/>
  <c r="K53"/>
  <c r="L53" s="1"/>
  <c r="K52"/>
  <c r="L52" s="1"/>
  <c r="K51"/>
  <c r="L51" s="1"/>
  <c r="K49"/>
  <c r="L49" s="1"/>
  <c r="K50"/>
  <c r="L50" s="1"/>
  <c r="K45"/>
  <c r="L45" s="1"/>
  <c r="K46"/>
  <c r="L46" s="1"/>
  <c r="K47"/>
  <c r="L47" s="1"/>
  <c r="K48"/>
  <c r="L48" s="1"/>
  <c r="K44"/>
  <c r="L44" s="1"/>
  <c r="K43"/>
  <c r="L43" s="1"/>
  <c r="K40"/>
  <c r="L40" s="1"/>
  <c r="K41"/>
  <c r="L41" s="1"/>
  <c r="K42"/>
  <c r="L42" s="1"/>
  <c r="K36"/>
  <c r="L36" s="1"/>
  <c r="K37"/>
  <c r="L37" s="1"/>
  <c r="K38"/>
  <c r="L38" s="1"/>
  <c r="K39"/>
  <c r="L39" s="1"/>
  <c r="K34"/>
  <c r="L34" s="1"/>
  <c r="K35"/>
  <c r="L35" s="1"/>
  <c r="K32"/>
  <c r="L32" s="1"/>
  <c r="K33"/>
  <c r="L33" s="1"/>
  <c r="K31"/>
  <c r="L31" s="1"/>
  <c r="K29"/>
  <c r="L29" s="1"/>
  <c r="K30"/>
  <c r="L30" s="1"/>
  <c r="K28"/>
  <c r="L28" s="1"/>
  <c r="K27"/>
  <c r="L27" s="1"/>
  <c r="K24"/>
  <c r="L24" s="1"/>
  <c r="K25"/>
  <c r="L25" s="1"/>
  <c r="K26"/>
  <c r="L26" s="1"/>
  <c r="K12"/>
  <c r="L12" s="1"/>
  <c r="K18"/>
  <c r="L18" s="1"/>
  <c r="K19"/>
  <c r="L19" s="1"/>
  <c r="K20"/>
  <c r="L20" s="1"/>
  <c r="K21"/>
  <c r="L21" s="1"/>
  <c r="K22"/>
  <c r="L22" s="1"/>
  <c r="K23"/>
  <c r="L23" s="1"/>
  <c r="K17"/>
  <c r="L17" s="1"/>
  <c r="L81" i="3"/>
  <c r="M81" s="1"/>
  <c r="K11" i="5"/>
  <c r="L11" s="1"/>
  <c r="K13"/>
  <c r="L13" s="1"/>
  <c r="K14"/>
  <c r="L14" s="1"/>
  <c r="K15"/>
  <c r="L15" s="1"/>
  <c r="K16"/>
  <c r="L16" s="1"/>
  <c r="K10"/>
  <c r="L10" s="1"/>
  <c r="M35" i="3"/>
  <c r="M53"/>
  <c r="K9" i="5"/>
  <c r="L9" s="1"/>
  <c r="K8"/>
  <c r="L8" s="1"/>
  <c r="K7"/>
  <c r="L7" s="1"/>
  <c r="K6"/>
  <c r="L6" s="1"/>
  <c r="K5"/>
  <c r="L5" s="1"/>
  <c r="K4"/>
  <c r="L4" s="1"/>
  <c r="K3"/>
  <c r="L3" s="1"/>
  <c r="K2"/>
  <c r="L2" s="1"/>
  <c r="L11" i="3"/>
  <c r="M11" s="1"/>
  <c r="L34"/>
  <c r="M34" s="1"/>
  <c r="L29"/>
  <c r="M29" s="1"/>
  <c r="L80"/>
  <c r="M80" s="1"/>
  <c r="L82"/>
  <c r="M82" s="1"/>
  <c r="L73"/>
  <c r="M73" s="1"/>
  <c r="L74"/>
  <c r="M74" s="1"/>
  <c r="L75"/>
  <c r="M75" s="1"/>
  <c r="L76"/>
  <c r="M76" s="1"/>
  <c r="L77"/>
  <c r="M77" s="1"/>
  <c r="L78"/>
  <c r="M78" s="1"/>
  <c r="L79"/>
  <c r="M79" s="1"/>
  <c r="L66"/>
  <c r="M66" s="1"/>
  <c r="L67"/>
  <c r="M67" s="1"/>
  <c r="L68"/>
  <c r="M68" s="1"/>
  <c r="L69"/>
  <c r="M69" s="1"/>
  <c r="L70"/>
  <c r="M70" s="1"/>
  <c r="L71"/>
  <c r="M71" s="1"/>
  <c r="L72"/>
  <c r="M72" s="1"/>
  <c r="L61"/>
  <c r="M61" s="1"/>
  <c r="L62"/>
  <c r="M62" s="1"/>
  <c r="L63"/>
  <c r="M63" s="1"/>
  <c r="L64"/>
  <c r="M64" s="1"/>
  <c r="L65"/>
  <c r="M65" s="1"/>
  <c r="L60"/>
  <c r="M60" s="1"/>
  <c r="L59"/>
  <c r="M59" s="1"/>
  <c r="L73" i="20" l="1"/>
  <c r="L63" i="21"/>
  <c r="L45" i="15"/>
  <c r="L58" i="16"/>
  <c r="L68" i="25"/>
  <c r="L80" i="17"/>
  <c r="L84" i="19"/>
  <c r="L77" i="23"/>
  <c r="L67" i="26"/>
  <c r="J108" i="5"/>
  <c r="L58" i="3"/>
  <c r="M58" s="1"/>
  <c r="L54"/>
  <c r="M54" s="1"/>
  <c r="L55"/>
  <c r="M55" s="1"/>
  <c r="L56"/>
  <c r="M56" s="1"/>
  <c r="L57"/>
  <c r="M57" s="1"/>
  <c r="L52"/>
  <c r="M52" s="1"/>
  <c r="L51"/>
  <c r="M51" s="1"/>
  <c r="L50"/>
  <c r="M50" s="1"/>
  <c r="L47"/>
  <c r="M47" s="1"/>
  <c r="L48"/>
  <c r="M48" s="1"/>
  <c r="L49"/>
  <c r="M49" s="1"/>
  <c r="L41"/>
  <c r="M41" s="1"/>
  <c r="L42"/>
  <c r="M42" s="1"/>
  <c r="L43"/>
  <c r="M43" s="1"/>
  <c r="L44"/>
  <c r="M44" s="1"/>
  <c r="L45"/>
  <c r="M45" s="1"/>
  <c r="L46"/>
  <c r="M46" s="1"/>
  <c r="L37"/>
  <c r="M37" s="1"/>
  <c r="L38"/>
  <c r="M38" s="1"/>
  <c r="L39"/>
  <c r="M39" s="1"/>
  <c r="L40"/>
  <c r="M40" s="1"/>
  <c r="Q9" l="1"/>
  <c r="Q5"/>
  <c r="J89"/>
  <c r="H89"/>
  <c r="K88"/>
  <c r="K87"/>
  <c r="L26"/>
  <c r="M26" s="1"/>
  <c r="L21"/>
  <c r="M21" s="1"/>
  <c r="L22"/>
  <c r="M22" s="1"/>
  <c r="L23"/>
  <c r="M23" s="1"/>
  <c r="L24"/>
  <c r="M24" s="1"/>
  <c r="L25"/>
  <c r="M25" s="1"/>
  <c r="L27"/>
  <c r="M27" s="1"/>
  <c r="L28"/>
  <c r="M28" s="1"/>
  <c r="L30"/>
  <c r="M30" s="1"/>
  <c r="L31"/>
  <c r="M31" s="1"/>
  <c r="L32"/>
  <c r="M32" s="1"/>
  <c r="L33"/>
  <c r="M33" s="1"/>
  <c r="L36"/>
  <c r="M36" s="1"/>
  <c r="I89" l="1"/>
  <c r="L2"/>
  <c r="M2" s="1"/>
  <c r="L3"/>
  <c r="M3" s="1"/>
  <c r="L4"/>
  <c r="M4" s="1"/>
  <c r="L5"/>
  <c r="M5" s="1"/>
  <c r="L6"/>
  <c r="M6" s="1"/>
  <c r="L7"/>
  <c r="M7" s="1"/>
  <c r="L8"/>
  <c r="M8" s="1"/>
  <c r="L9"/>
  <c r="M9" s="1"/>
  <c r="L10"/>
  <c r="M10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J19" i="1" l="1"/>
  <c r="K19" s="1"/>
  <c r="J28"/>
  <c r="K28" s="1"/>
  <c r="J8"/>
  <c r="K8" s="1"/>
  <c r="J10"/>
  <c r="K10" s="1"/>
  <c r="J24"/>
  <c r="K24" s="1"/>
  <c r="H45"/>
  <c r="F45"/>
  <c r="G44"/>
  <c r="I44" s="1"/>
  <c r="G43"/>
  <c r="I43" s="1"/>
  <c r="G45" l="1"/>
  <c r="I45" s="1"/>
  <c r="J20" l="1"/>
  <c r="K20" s="1"/>
  <c r="J3"/>
  <c r="K3" s="1"/>
  <c r="J4"/>
  <c r="K4" s="1"/>
  <c r="J5"/>
  <c r="K5" s="1"/>
  <c r="J6"/>
  <c r="K6" s="1"/>
  <c r="J7"/>
  <c r="K7" s="1"/>
  <c r="J9"/>
  <c r="K9" s="1"/>
  <c r="J11"/>
  <c r="K11" s="1"/>
  <c r="J12"/>
  <c r="K12" s="1"/>
  <c r="J13"/>
  <c r="K13" s="1"/>
  <c r="J14"/>
  <c r="K14" s="1"/>
  <c r="J15"/>
  <c r="K15" s="1"/>
  <c r="J16"/>
  <c r="K16" s="1"/>
  <c r="J17"/>
  <c r="K17" s="1"/>
  <c r="J18"/>
  <c r="K18" s="1"/>
  <c r="J21"/>
  <c r="K21" s="1"/>
  <c r="J22"/>
  <c r="K22" s="1"/>
  <c r="J23"/>
  <c r="K23" s="1"/>
  <c r="J26"/>
  <c r="K26" s="1"/>
  <c r="J27"/>
  <c r="K27" s="1"/>
  <c r="J2"/>
  <c r="K2" s="1"/>
</calcChain>
</file>

<file path=xl/sharedStrings.xml><?xml version="1.0" encoding="utf-8"?>
<sst xmlns="http://schemas.openxmlformats.org/spreadsheetml/2006/main" count="13743" uniqueCount="239">
  <si>
    <t>DATE</t>
  </si>
  <si>
    <t>COMMODITY/CURRENCY</t>
  </si>
  <si>
    <t>LOT</t>
  </si>
  <si>
    <t>CALL</t>
  </si>
  <si>
    <t>ENTRY</t>
  </si>
  <si>
    <t>SL</t>
  </si>
  <si>
    <t>TGT</t>
  </si>
  <si>
    <t>PROFIT/EXIT/SL</t>
  </si>
  <si>
    <t>PRO/LOSS in POINTS</t>
  </si>
  <si>
    <t>PRO/LOSS IN Rs.</t>
  </si>
  <si>
    <t>BUY</t>
  </si>
  <si>
    <t>CRUDE</t>
  </si>
  <si>
    <t>SELL</t>
  </si>
  <si>
    <t>GOLD M</t>
  </si>
  <si>
    <t>LEAD</t>
  </si>
  <si>
    <t>SILVER M</t>
  </si>
  <si>
    <t>73350/700</t>
  </si>
  <si>
    <t>COPPER</t>
  </si>
  <si>
    <t>NICKEL</t>
  </si>
  <si>
    <t xml:space="preserve">CRUDE </t>
  </si>
  <si>
    <t>ZINC</t>
  </si>
  <si>
    <t>Name</t>
  </si>
  <si>
    <t>Total Calls</t>
  </si>
  <si>
    <t>Exit Calls</t>
  </si>
  <si>
    <t>Net Calls</t>
  </si>
  <si>
    <t>Success Calls</t>
  </si>
  <si>
    <t>Ratio</t>
  </si>
  <si>
    <t>Profit &amp; Loss</t>
  </si>
  <si>
    <t>Intraday</t>
  </si>
  <si>
    <t>Grand Total</t>
  </si>
  <si>
    <t>Commodity Summary June'21</t>
  </si>
  <si>
    <t>P&amp;L</t>
  </si>
  <si>
    <t>PROFIT</t>
  </si>
  <si>
    <t>LOSS</t>
  </si>
  <si>
    <t>CALL TYPE</t>
  </si>
  <si>
    <t>POSITIONAL</t>
  </si>
  <si>
    <t>INTRADAY</t>
  </si>
  <si>
    <t>SILVERM</t>
  </si>
  <si>
    <t>CRUDEOIL</t>
  </si>
  <si>
    <t>EURINR</t>
  </si>
  <si>
    <t>Positional</t>
  </si>
  <si>
    <t>ALUMINIUM</t>
  </si>
  <si>
    <t>GOLDM</t>
  </si>
  <si>
    <t>GBPINR</t>
  </si>
  <si>
    <t>USDINR</t>
  </si>
  <si>
    <t>NATURALGAS</t>
  </si>
  <si>
    <t>JPYINR</t>
  </si>
  <si>
    <t>USDINR 27 AUG PUT 74.50</t>
  </si>
  <si>
    <t>SUNIL</t>
  </si>
  <si>
    <t>VISHNU JI</t>
  </si>
  <si>
    <t>Commodity Summary Aug'21</t>
  </si>
  <si>
    <t>USDINR 13 aug sell 74.50 pe @ 0.1250 &amp; buy 74.25 pe at 0.03</t>
  </si>
  <si>
    <t>ANALYST</t>
  </si>
  <si>
    <t>USDINR STRATEGY</t>
  </si>
  <si>
    <t>JYPINR</t>
  </si>
  <si>
    <t>NATURAL GAS</t>
  </si>
  <si>
    <t>MCXBULLDEX</t>
  </si>
  <si>
    <t>MCXMETELDEX</t>
  </si>
  <si>
    <t>VISHNU</t>
  </si>
  <si>
    <t>USDINR 28 SEP 73.25 CE</t>
  </si>
  <si>
    <t>SIR</t>
  </si>
  <si>
    <t>MCXMETLDEX</t>
  </si>
  <si>
    <t>`SELL</t>
  </si>
  <si>
    <t>BUY 74 CA</t>
  </si>
  <si>
    <t>SYOREF</t>
  </si>
  <si>
    <t>TMC</t>
  </si>
  <si>
    <t>RMSEED</t>
  </si>
  <si>
    <t>Commodity Summary Sep'21</t>
  </si>
  <si>
    <t>OPEN</t>
  </si>
  <si>
    <t>1-0CT</t>
  </si>
  <si>
    <t>USDINR 75 CALL</t>
  </si>
  <si>
    <t>USDINR 75.5 CALL</t>
  </si>
  <si>
    <t>USDINR CALL 75.50</t>
  </si>
  <si>
    <t>USADINR 75.25 CALL</t>
  </si>
  <si>
    <t>USDINR PUT 75</t>
  </si>
  <si>
    <t>USDINR CALL 74.50</t>
  </si>
  <si>
    <t>GBPIN R</t>
  </si>
  <si>
    <t>USDINR 74.75 CALL</t>
  </si>
  <si>
    <t>USDINR 74.50 CALL</t>
  </si>
  <si>
    <t>MCXENRGDEX</t>
  </si>
  <si>
    <t>USDINR CALL 75</t>
  </si>
  <si>
    <t>Commodity Summary Nov'21</t>
  </si>
  <si>
    <t>Commodity Summary Oct'21</t>
  </si>
  <si>
    <t>USDINR 75.75 CALL 29 DEC</t>
  </si>
  <si>
    <t>USDINR76.25 CALL</t>
  </si>
  <si>
    <t>MATURALGAS</t>
  </si>
  <si>
    <t>POSITONAL</t>
  </si>
  <si>
    <t>0,50</t>
  </si>
  <si>
    <t>MVCBULLDEX</t>
  </si>
  <si>
    <t>USDINR75.5 PUT</t>
  </si>
  <si>
    <t>USDINR 75 PUT 0.24 AND 74.75 PUT 0.06</t>
  </si>
  <si>
    <t>Commodity Summary DEC'21</t>
  </si>
  <si>
    <t>POSITO</t>
  </si>
  <si>
    <t>EURIR</t>
  </si>
  <si>
    <t>USDINR 75 CALL 27 JAN</t>
  </si>
  <si>
    <t>USDINR75.5CALL</t>
  </si>
  <si>
    <t>USDINE 74.75 CE</t>
  </si>
  <si>
    <t>74,68</t>
  </si>
  <si>
    <t>USDINR 75.25 PUT</t>
  </si>
  <si>
    <t>Commodity Summary JAN 22</t>
  </si>
  <si>
    <t>USDINR 75.25 CALL</t>
  </si>
  <si>
    <t>USDINR 75 PUT</t>
  </si>
  <si>
    <t>MENTHOIL</t>
  </si>
  <si>
    <t>Commodity Summary FEB 22</t>
  </si>
  <si>
    <t>SILERM</t>
  </si>
  <si>
    <t>SLL</t>
  </si>
  <si>
    <t>USDINR 76.50 PUT</t>
  </si>
  <si>
    <t xml:space="preserve">USDINR 76 PUT </t>
  </si>
  <si>
    <t>USDINR 76 PUT 29MAR</t>
  </si>
  <si>
    <t>USDINR 76.50 CALL</t>
  </si>
  <si>
    <t>USDINR CALL 76.50</t>
  </si>
  <si>
    <t>Commodity Summary MAR 22</t>
  </si>
  <si>
    <t>60-.80</t>
  </si>
  <si>
    <t>USDINR CALL 76.75</t>
  </si>
  <si>
    <t>USDINR 77.25 PUT</t>
  </si>
  <si>
    <t>buy</t>
  </si>
  <si>
    <t>NATURALGAS 6000 PUT 24 AUG</t>
  </si>
  <si>
    <t>L0SS</t>
  </si>
  <si>
    <t>NATURALGAS PUT</t>
  </si>
  <si>
    <t>USDINR CALL 80.25</t>
  </si>
  <si>
    <t>CRUDEOIL 7300 PUT</t>
  </si>
  <si>
    <t>SIVLERM</t>
  </si>
  <si>
    <t>CRUDEOIL PUT</t>
  </si>
  <si>
    <t>USDINR PUT 28 SEP</t>
  </si>
  <si>
    <t>USDINR PUT 79.50</t>
  </si>
  <si>
    <t>NATURALGAS CALL</t>
  </si>
  <si>
    <t>NATURALGAS PUT 500</t>
  </si>
  <si>
    <t>CRUDEOIL CALL 7000</t>
  </si>
  <si>
    <t>CRUDEOIL 6300 PUT</t>
  </si>
  <si>
    <t>CRUDEOIL 6500 CALL</t>
  </si>
  <si>
    <t>NATURALGAS 500 PUT</t>
  </si>
  <si>
    <t>CRUDEOIL 7000 CALL</t>
  </si>
  <si>
    <t>NATURALGAS CALL 600</t>
  </si>
  <si>
    <t>Commodity Summary SEP 22</t>
  </si>
  <si>
    <t>Commodity Summary AUG 22</t>
  </si>
  <si>
    <t>CRUDEOIL CALL 7500</t>
  </si>
  <si>
    <t>CRUCEOIL</t>
  </si>
  <si>
    <t>CRUDEOIL CALL</t>
  </si>
  <si>
    <t>10-COT</t>
  </si>
  <si>
    <t>CRUDEOIL 7200 PUT</t>
  </si>
  <si>
    <t>CRUDEOIL PUT 7200</t>
  </si>
  <si>
    <t>NATURALGAS PUT 480</t>
  </si>
  <si>
    <t>USDINR 82.75 PUT</t>
  </si>
  <si>
    <t>NATURALGAS 680 CALL</t>
  </si>
  <si>
    <t>NATURALGAS 550 CALL</t>
  </si>
  <si>
    <t>CRUDEOIL 7500 CALL</t>
  </si>
  <si>
    <t>GOLD</t>
  </si>
  <si>
    <t>NATURALGAS 500 CALL</t>
  </si>
  <si>
    <t>Commodity Summary OCT 22</t>
  </si>
  <si>
    <t>Commodity Summary NOV 22</t>
  </si>
  <si>
    <t>Commodity Summary DEC 22</t>
  </si>
  <si>
    <t>ALUMINIKUM</t>
  </si>
  <si>
    <t>TOTAL CALLS</t>
  </si>
  <si>
    <t xml:space="preserve">TOTAL CALLS </t>
  </si>
  <si>
    <t>Commodity Summary 1 MAR 2022 TO 31 MAR 2023</t>
  </si>
  <si>
    <t>SUNIL KUMAR KOUL</t>
  </si>
  <si>
    <t>`71350</t>
  </si>
  <si>
    <t>silverm</t>
  </si>
  <si>
    <t>ALUMINIUYM</t>
  </si>
  <si>
    <t>Commodity Summary April 2023</t>
  </si>
  <si>
    <t>Commodity Summary May 2023</t>
  </si>
  <si>
    <t>Commodity Summary June 2023</t>
  </si>
  <si>
    <t>USDINR PUT</t>
  </si>
  <si>
    <t>NATURALGAS CALL 22 SEP</t>
  </si>
  <si>
    <t>Commodity Summary aug 2023</t>
  </si>
  <si>
    <t>Commodity Summary July 2023</t>
  </si>
  <si>
    <t>sell</t>
  </si>
  <si>
    <t>CASTOR</t>
  </si>
  <si>
    <t>Commodity Summary Sep 2023</t>
  </si>
  <si>
    <t>CASTROL</t>
  </si>
  <si>
    <t>20-COT</t>
  </si>
  <si>
    <t>GUARGUM</t>
  </si>
  <si>
    <t>GUARSEED</t>
  </si>
  <si>
    <t>COMMODITY</t>
  </si>
  <si>
    <t>ZINCM</t>
  </si>
  <si>
    <t>ALUMINIUM M</t>
  </si>
  <si>
    <t>CRUDEOIL M</t>
  </si>
  <si>
    <t>CRUDEOILM</t>
  </si>
  <si>
    <t>ZINC M</t>
  </si>
  <si>
    <t xml:space="preserve">ALUMINIM M </t>
  </si>
  <si>
    <t>NATURALGAS M</t>
  </si>
  <si>
    <t>NATURALGASM</t>
  </si>
  <si>
    <t>COCUDAKL</t>
  </si>
  <si>
    <t>ALUMINIUMM</t>
  </si>
  <si>
    <t>Commodity Summary MAR 2024</t>
  </si>
  <si>
    <t>Commodity Summary FEB 2024</t>
  </si>
  <si>
    <t>ALUMINI</t>
  </si>
  <si>
    <t>NATURALGAS 200 CE</t>
  </si>
  <si>
    <t>16-AUIG</t>
  </si>
  <si>
    <t>NATURALGAS 5300 CE</t>
  </si>
  <si>
    <t>GUARSEED 5300 CE</t>
  </si>
  <si>
    <t>GUARSEED 5500 CE</t>
  </si>
  <si>
    <t>COCUDAkl</t>
  </si>
  <si>
    <t>285,5</t>
  </si>
  <si>
    <t>11-COT</t>
  </si>
  <si>
    <t>CRUDEOIM</t>
  </si>
  <si>
    <t>P</t>
  </si>
  <si>
    <t>GUARSEED CE</t>
  </si>
  <si>
    <t>NATURALGAS CE</t>
  </si>
  <si>
    <t>271..30</t>
  </si>
  <si>
    <t>268,80</t>
  </si>
  <si>
    <t>NATURLGASM</t>
  </si>
  <si>
    <t>NATGASM</t>
  </si>
  <si>
    <t>CRUDOEILM</t>
  </si>
  <si>
    <t>Commodity Summary AUG 2025</t>
  </si>
  <si>
    <t>Commodity Summary JULY 2025</t>
  </si>
  <si>
    <t>Commodity Summary JUNE 2025</t>
  </si>
  <si>
    <t>Commodity Summary MAY 2025</t>
  </si>
  <si>
    <t>Commodity Summary APRIL 2025</t>
  </si>
  <si>
    <t>Commodity Summary MAR 2025</t>
  </si>
  <si>
    <t>Commodity Summary Sep 2025</t>
  </si>
  <si>
    <t>Commodity Summary OCT 2025</t>
  </si>
  <si>
    <t>Commodity Summary FEB 2025</t>
  </si>
  <si>
    <t>Commodity Summary JAN 2025</t>
  </si>
  <si>
    <t>Commodity Summary DEC 2024</t>
  </si>
  <si>
    <t>Commodity Summary NOV 2024</t>
  </si>
  <si>
    <t>Commodity Summary OCT 2024</t>
  </si>
  <si>
    <t>Commodity Summary Sep 2024</t>
  </si>
  <si>
    <t>Commodity Summary AUG 2024</t>
  </si>
  <si>
    <t>Commodity Summary JUNE 2024</t>
  </si>
  <si>
    <t>Commodity Summary MAY 2024</t>
  </si>
  <si>
    <t>Commodity Summary APR 2024</t>
  </si>
  <si>
    <t>Commodity Summary JAN 2024</t>
  </si>
  <si>
    <t>Commodity Summary DEC 2023</t>
  </si>
  <si>
    <t>Commodity Summary NOV 2023</t>
  </si>
  <si>
    <t>Commodity Summary OCT 2023</t>
  </si>
  <si>
    <t>SILVERMIC</t>
  </si>
  <si>
    <t>CRUDOILM</t>
  </si>
  <si>
    <t>Commodity Summary NOV 2025</t>
  </si>
  <si>
    <t>Commodity Summary DEC 2025</t>
  </si>
  <si>
    <t>NATURALGASM 300 CE</t>
  </si>
  <si>
    <t>CRUEOILM</t>
  </si>
  <si>
    <t xml:space="preserve">NATURALGASM </t>
  </si>
  <si>
    <t>GOLDTEN</t>
  </si>
  <si>
    <t>Commodity Summary MAY 2026</t>
  </si>
  <si>
    <t>Commodity Summary APR 2026</t>
  </si>
  <si>
    <t>Commodity Summary MAR 2026</t>
  </si>
  <si>
    <t>Commodity Summary FEB 2026</t>
  </si>
  <si>
    <t>Commodity Summary JAN 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</si>
</sst>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0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16" fontId="0" fillId="0" borderId="0" xfId="0" applyNumberFormat="1" applyFont="1" applyAlignment="1">
      <alignment horizontal="center" vertical="center"/>
    </xf>
    <xf numFmtId="16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3" borderId="0" xfId="0" applyFont="1" applyFill="1"/>
    <xf numFmtId="0" fontId="0" fillId="3" borderId="0" xfId="0" applyFill="1" applyAlignment="1">
      <alignment horizontal="center"/>
    </xf>
    <xf numFmtId="16" fontId="0" fillId="0" borderId="0" xfId="0" applyNumberFormat="1"/>
    <xf numFmtId="15" fontId="0" fillId="0" borderId="0" xfId="0" applyNumberFormat="1" applyAlignment="1">
      <alignment horizontal="center"/>
    </xf>
    <xf numFmtId="15" fontId="0" fillId="0" borderId="0" xfId="0" applyNumberFormat="1"/>
    <xf numFmtId="0" fontId="1" fillId="0" borderId="0" xfId="0" applyFont="1" applyAlignment="1">
      <alignment vertical="center"/>
    </xf>
    <xf numFmtId="16" fontId="0" fillId="0" borderId="0" xfId="0" applyNumberFormat="1" applyAlignment="1"/>
    <xf numFmtId="0" fontId="0" fillId="0" borderId="0" xfId="0" applyAlignmen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48"/>
  <sheetViews>
    <sheetView workbookViewId="0">
      <pane ySplit="1" topLeftCell="A7" activePane="bottomLeft" state="frozen"/>
      <selection pane="bottomLeft" activeCell="C33" sqref="C33"/>
    </sheetView>
  </sheetViews>
  <sheetFormatPr defaultRowHeight="15"/>
  <cols>
    <col min="1" max="1" width="9.42578125" bestFit="1" customWidth="1"/>
    <col min="2" max="2" width="25.85546875" customWidth="1"/>
    <col min="3" max="3" width="19.85546875" customWidth="1"/>
    <col min="4" max="4" width="11.28515625" bestFit="1" customWidth="1"/>
    <col min="5" max="5" width="11.28515625" customWidth="1"/>
    <col min="8" max="8" width="14" customWidth="1"/>
    <col min="9" max="9" width="16.7109375" customWidth="1"/>
    <col min="10" max="10" width="23.85546875" bestFit="1" customWidth="1"/>
    <col min="11" max="11" width="18" customWidth="1"/>
    <col min="12" max="12" width="9.140625" style="16"/>
  </cols>
  <sheetData>
    <row r="1" spans="1:12">
      <c r="A1" s="1" t="s">
        <v>0</v>
      </c>
      <c r="B1" s="1" t="s">
        <v>1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7" t="s">
        <v>31</v>
      </c>
    </row>
    <row r="2" spans="1:12">
      <c r="A2" s="2">
        <v>44407</v>
      </c>
      <c r="B2" s="5" t="s">
        <v>13</v>
      </c>
      <c r="C2" s="5" t="s">
        <v>35</v>
      </c>
      <c r="D2" s="3">
        <v>10</v>
      </c>
      <c r="E2" s="5" t="s">
        <v>12</v>
      </c>
      <c r="F2" s="3">
        <v>48200</v>
      </c>
      <c r="G2" s="3">
        <v>48300</v>
      </c>
      <c r="H2" s="5">
        <v>47850</v>
      </c>
      <c r="I2" s="3">
        <v>47977</v>
      </c>
      <c r="J2" s="3">
        <f>IF(E2="BUY",I2-F2,F2-I2)</f>
        <v>223</v>
      </c>
      <c r="K2" s="3">
        <f>(J2*D2)</f>
        <v>2230</v>
      </c>
      <c r="L2" s="16" t="s">
        <v>32</v>
      </c>
    </row>
    <row r="3" spans="1:12" hidden="1">
      <c r="A3" s="4"/>
      <c r="B3" s="5" t="s">
        <v>15</v>
      </c>
      <c r="C3" s="5" t="s">
        <v>36</v>
      </c>
      <c r="D3" s="3">
        <v>10</v>
      </c>
      <c r="E3" s="5" t="s">
        <v>10</v>
      </c>
      <c r="F3" s="3">
        <v>72800</v>
      </c>
      <c r="G3" s="3">
        <v>72300</v>
      </c>
      <c r="H3" s="5" t="s">
        <v>16</v>
      </c>
      <c r="I3" s="3">
        <v>73280</v>
      </c>
      <c r="J3" s="5">
        <f>IF(E3="BUY",I3-F3,F3-I3)</f>
        <v>480</v>
      </c>
      <c r="K3" s="5">
        <f t="shared" ref="K3:K10" si="0">(J3*D3)</f>
        <v>4800</v>
      </c>
      <c r="L3" s="16" t="s">
        <v>32</v>
      </c>
    </row>
    <row r="4" spans="1:12" hidden="1">
      <c r="A4" s="4">
        <v>44349</v>
      </c>
      <c r="B4" s="5" t="s">
        <v>17</v>
      </c>
      <c r="C4" s="5" t="s">
        <v>36</v>
      </c>
      <c r="D4" s="3">
        <v>2500</v>
      </c>
      <c r="E4" s="5" t="s">
        <v>12</v>
      </c>
      <c r="F4" s="3">
        <v>765</v>
      </c>
      <c r="G4" s="3">
        <v>768.5</v>
      </c>
      <c r="H4" s="3">
        <v>758</v>
      </c>
      <c r="I4" s="3">
        <v>762.4</v>
      </c>
      <c r="J4" s="5">
        <f t="shared" ref="J4:J10" si="1">IF(E4="BUY",I4-F4,F4-I4)</f>
        <v>2.6000000000000227</v>
      </c>
      <c r="K4" s="5">
        <f t="shared" si="0"/>
        <v>6500.0000000000564</v>
      </c>
      <c r="L4" s="16" t="s">
        <v>32</v>
      </c>
    </row>
    <row r="5" spans="1:12" hidden="1">
      <c r="A5" s="4">
        <v>44350</v>
      </c>
      <c r="B5" s="5" t="s">
        <v>18</v>
      </c>
      <c r="C5" s="5" t="s">
        <v>36</v>
      </c>
      <c r="D5" s="3">
        <v>1500</v>
      </c>
      <c r="E5" s="5" t="s">
        <v>10</v>
      </c>
      <c r="F5" s="3">
        <v>1349</v>
      </c>
      <c r="G5" s="3">
        <v>1340</v>
      </c>
      <c r="H5" s="3">
        <v>1370</v>
      </c>
      <c r="I5" s="3">
        <v>1340</v>
      </c>
      <c r="J5" s="5">
        <f t="shared" si="1"/>
        <v>-9</v>
      </c>
      <c r="K5" s="5">
        <f t="shared" si="0"/>
        <v>-13500</v>
      </c>
      <c r="L5" s="16" t="s">
        <v>33</v>
      </c>
    </row>
    <row r="6" spans="1:12" hidden="1">
      <c r="A6" s="2"/>
      <c r="B6" s="5" t="s">
        <v>17</v>
      </c>
      <c r="C6" s="5" t="s">
        <v>36</v>
      </c>
      <c r="D6" s="5">
        <v>2500</v>
      </c>
      <c r="E6" s="5" t="s">
        <v>12</v>
      </c>
      <c r="F6" s="5">
        <v>754</v>
      </c>
      <c r="G6" s="5">
        <v>757.5</v>
      </c>
      <c r="H6" s="5">
        <v>746</v>
      </c>
      <c r="I6" s="5">
        <v>747.4</v>
      </c>
      <c r="J6" s="5">
        <f t="shared" si="1"/>
        <v>6.6000000000000227</v>
      </c>
      <c r="K6" s="5">
        <f t="shared" si="0"/>
        <v>16500.000000000058</v>
      </c>
      <c r="L6" s="16" t="s">
        <v>32</v>
      </c>
    </row>
    <row r="7" spans="1:12">
      <c r="A7" s="4">
        <v>44407</v>
      </c>
      <c r="B7" s="5" t="s">
        <v>38</v>
      </c>
      <c r="C7" s="5" t="s">
        <v>35</v>
      </c>
      <c r="D7" s="5">
        <v>100</v>
      </c>
      <c r="E7" s="5" t="s">
        <v>10</v>
      </c>
      <c r="F7" s="5">
        <v>5472</v>
      </c>
      <c r="G7" s="5">
        <v>5415</v>
      </c>
      <c r="H7" s="5">
        <v>5560</v>
      </c>
      <c r="I7" s="5">
        <v>5513</v>
      </c>
      <c r="J7" s="5">
        <f t="shared" si="1"/>
        <v>41</v>
      </c>
      <c r="K7" s="5">
        <f t="shared" si="0"/>
        <v>4100</v>
      </c>
      <c r="L7" s="16" t="s">
        <v>32</v>
      </c>
    </row>
    <row r="8" spans="1:12">
      <c r="A8" s="4"/>
      <c r="B8" s="5"/>
      <c r="C8" s="5"/>
      <c r="D8" s="5"/>
      <c r="E8" s="5"/>
      <c r="F8" s="5"/>
      <c r="G8" s="5"/>
      <c r="H8" s="5"/>
      <c r="I8" s="5"/>
      <c r="J8" s="5">
        <f t="shared" si="1"/>
        <v>0</v>
      </c>
      <c r="K8" s="5">
        <f t="shared" si="0"/>
        <v>0</v>
      </c>
    </row>
    <row r="9" spans="1:12" hidden="1">
      <c r="A9" s="4">
        <v>44354</v>
      </c>
      <c r="B9" s="5" t="s">
        <v>14</v>
      </c>
      <c r="C9" s="5" t="s">
        <v>36</v>
      </c>
      <c r="D9" s="5">
        <v>5000</v>
      </c>
      <c r="E9" s="5" t="s">
        <v>10</v>
      </c>
      <c r="F9" s="5">
        <v>169.4</v>
      </c>
      <c r="G9" s="5">
        <v>168.25</v>
      </c>
      <c r="H9" s="5">
        <v>172</v>
      </c>
      <c r="I9" s="5">
        <v>171</v>
      </c>
      <c r="J9" s="5">
        <f t="shared" si="1"/>
        <v>1.5999999999999943</v>
      </c>
      <c r="K9" s="5">
        <f t="shared" si="0"/>
        <v>7999.9999999999718</v>
      </c>
      <c r="L9" s="16" t="s">
        <v>32</v>
      </c>
    </row>
    <row r="10" spans="1:12" hidden="1">
      <c r="A10" s="4">
        <v>44355</v>
      </c>
      <c r="B10" s="5" t="s">
        <v>15</v>
      </c>
      <c r="C10" s="5" t="s">
        <v>36</v>
      </c>
      <c r="D10" s="5">
        <v>10</v>
      </c>
      <c r="E10" s="5" t="s">
        <v>10</v>
      </c>
      <c r="F10" s="5">
        <v>71520</v>
      </c>
      <c r="G10" s="5">
        <v>71200</v>
      </c>
      <c r="H10" s="5">
        <v>72100</v>
      </c>
      <c r="I10" s="5">
        <v>71840</v>
      </c>
      <c r="J10" s="5">
        <f t="shared" si="1"/>
        <v>320</v>
      </c>
      <c r="K10" s="5">
        <f t="shared" si="0"/>
        <v>3200</v>
      </c>
      <c r="L10" s="16" t="s">
        <v>32</v>
      </c>
    </row>
    <row r="11" spans="1:12" hidden="1">
      <c r="A11" s="4">
        <v>44356</v>
      </c>
      <c r="B11" s="5" t="s">
        <v>19</v>
      </c>
      <c r="C11" s="5" t="s">
        <v>36</v>
      </c>
      <c r="D11" s="5">
        <v>100</v>
      </c>
      <c r="E11" s="5" t="s">
        <v>10</v>
      </c>
      <c r="F11" s="5">
        <v>5135</v>
      </c>
      <c r="G11" s="5">
        <v>5080</v>
      </c>
      <c r="H11" s="5">
        <v>5235</v>
      </c>
      <c r="I11" s="5">
        <v>5080</v>
      </c>
      <c r="J11" s="3">
        <f t="shared" ref="J11:J28" si="2">IF(E11="BUY",I11-F11,F11-I11)</f>
        <v>-55</v>
      </c>
      <c r="K11" s="3">
        <f t="shared" ref="K11:K28" si="3">(J11*D11)</f>
        <v>-5500</v>
      </c>
      <c r="L11" s="16" t="s">
        <v>33</v>
      </c>
    </row>
    <row r="12" spans="1:12" hidden="1">
      <c r="A12" s="4">
        <v>44357</v>
      </c>
      <c r="B12" s="5" t="s">
        <v>17</v>
      </c>
      <c r="C12" s="5" t="s">
        <v>36</v>
      </c>
      <c r="D12" s="5">
        <v>2500</v>
      </c>
      <c r="E12" s="5" t="s">
        <v>12</v>
      </c>
      <c r="F12" s="5">
        <v>737.2</v>
      </c>
      <c r="G12" s="5">
        <v>740</v>
      </c>
      <c r="H12" s="5">
        <v>730</v>
      </c>
      <c r="I12" s="5">
        <v>733.5</v>
      </c>
      <c r="J12" s="3">
        <f t="shared" si="2"/>
        <v>3.7000000000000455</v>
      </c>
      <c r="K12" s="5">
        <f t="shared" si="3"/>
        <v>9250.0000000001128</v>
      </c>
      <c r="L12" s="16" t="s">
        <v>32</v>
      </c>
    </row>
    <row r="13" spans="1:12" hidden="1">
      <c r="A13" s="6">
        <v>44358</v>
      </c>
      <c r="B13" s="5" t="s">
        <v>15</v>
      </c>
      <c r="C13" s="5" t="s">
        <v>35</v>
      </c>
      <c r="D13" s="5">
        <v>10</v>
      </c>
      <c r="E13" s="5" t="s">
        <v>10</v>
      </c>
      <c r="F13" s="5">
        <v>72380</v>
      </c>
      <c r="G13" s="5">
        <v>71940</v>
      </c>
      <c r="H13" s="5">
        <v>73200</v>
      </c>
      <c r="I13" s="5">
        <v>71940</v>
      </c>
      <c r="J13" s="3">
        <f t="shared" si="2"/>
        <v>-440</v>
      </c>
      <c r="K13" s="3">
        <f t="shared" si="3"/>
        <v>-4400</v>
      </c>
      <c r="L13" s="16" t="s">
        <v>33</v>
      </c>
    </row>
    <row r="14" spans="1:12">
      <c r="B14" s="5"/>
      <c r="C14" s="5"/>
      <c r="D14" s="5"/>
      <c r="E14" s="5"/>
      <c r="F14" s="5"/>
      <c r="G14" s="5"/>
      <c r="H14" s="5"/>
      <c r="I14" s="5"/>
      <c r="J14" s="3">
        <f t="shared" si="2"/>
        <v>0</v>
      </c>
      <c r="K14" s="3">
        <f t="shared" si="3"/>
        <v>0</v>
      </c>
    </row>
    <row r="15" spans="1:12" hidden="1">
      <c r="A15" s="6">
        <v>44361</v>
      </c>
      <c r="B15" s="5" t="s">
        <v>17</v>
      </c>
      <c r="C15" s="5" t="s">
        <v>35</v>
      </c>
      <c r="D15" s="5">
        <v>2500</v>
      </c>
      <c r="E15" s="5" t="s">
        <v>10</v>
      </c>
      <c r="F15" s="5">
        <v>746</v>
      </c>
      <c r="G15" s="5">
        <v>742.8</v>
      </c>
      <c r="H15" s="5">
        <v>752</v>
      </c>
      <c r="I15" s="5">
        <v>742.8</v>
      </c>
      <c r="J15" s="3">
        <f t="shared" si="2"/>
        <v>-3.2000000000000455</v>
      </c>
      <c r="K15" s="3">
        <f t="shared" si="3"/>
        <v>-8000.0000000001137</v>
      </c>
      <c r="L15" s="16" t="s">
        <v>33</v>
      </c>
    </row>
    <row r="16" spans="1:12" hidden="1">
      <c r="B16" s="5" t="s">
        <v>20</v>
      </c>
      <c r="C16" s="5" t="s">
        <v>36</v>
      </c>
      <c r="D16" s="5">
        <v>5000</v>
      </c>
      <c r="E16" s="5" t="s">
        <v>10</v>
      </c>
      <c r="F16" s="5">
        <v>243.45</v>
      </c>
      <c r="G16" s="5">
        <v>242.2</v>
      </c>
      <c r="H16" s="5">
        <v>246</v>
      </c>
      <c r="I16" s="5">
        <v>242.2</v>
      </c>
      <c r="J16" s="3">
        <f t="shared" si="2"/>
        <v>-1.25</v>
      </c>
      <c r="K16" s="3">
        <f t="shared" si="3"/>
        <v>-6250</v>
      </c>
      <c r="L16" s="16" t="s">
        <v>33</v>
      </c>
    </row>
    <row r="17" spans="1:12" hidden="1">
      <c r="A17" s="4">
        <v>44363</v>
      </c>
      <c r="B17" s="5" t="s">
        <v>15</v>
      </c>
      <c r="C17" s="5" t="s">
        <v>35</v>
      </c>
      <c r="D17" s="5">
        <v>10</v>
      </c>
      <c r="E17" s="5" t="s">
        <v>10</v>
      </c>
      <c r="F17" s="5">
        <v>71475</v>
      </c>
      <c r="G17" s="5">
        <v>71040</v>
      </c>
      <c r="H17" s="5">
        <v>72600</v>
      </c>
      <c r="I17" s="5">
        <v>71040</v>
      </c>
      <c r="J17" s="3">
        <f t="shared" si="2"/>
        <v>-435</v>
      </c>
      <c r="K17" s="3">
        <f t="shared" si="3"/>
        <v>-4350</v>
      </c>
      <c r="L17" s="16" t="s">
        <v>33</v>
      </c>
    </row>
    <row r="18" spans="1:12" hidden="1">
      <c r="A18" s="4">
        <v>44364</v>
      </c>
      <c r="B18" s="5" t="s">
        <v>17</v>
      </c>
      <c r="C18" s="5" t="s">
        <v>36</v>
      </c>
      <c r="D18" s="5">
        <v>2500</v>
      </c>
      <c r="E18" s="5" t="s">
        <v>10</v>
      </c>
      <c r="F18" s="5">
        <v>714.8</v>
      </c>
      <c r="G18" s="5">
        <v>711.5</v>
      </c>
      <c r="H18" s="5">
        <v>721</v>
      </c>
      <c r="I18" s="5">
        <v>718</v>
      </c>
      <c r="J18" s="3">
        <f t="shared" si="2"/>
        <v>3.2000000000000455</v>
      </c>
      <c r="K18" s="3">
        <f t="shared" si="3"/>
        <v>8000.0000000001137</v>
      </c>
      <c r="L18" s="16" t="s">
        <v>32</v>
      </c>
    </row>
    <row r="19" spans="1:12">
      <c r="A19" s="4"/>
      <c r="B19" s="5"/>
      <c r="C19" s="5"/>
      <c r="D19" s="5"/>
      <c r="E19" s="5"/>
      <c r="F19" s="5"/>
      <c r="G19" s="5"/>
      <c r="H19" s="5"/>
      <c r="I19" s="5"/>
      <c r="J19" s="5">
        <f t="shared" si="2"/>
        <v>0</v>
      </c>
      <c r="K19" s="5">
        <f t="shared" si="3"/>
        <v>0</v>
      </c>
    </row>
    <row r="20" spans="1:12" hidden="1">
      <c r="B20" s="5" t="s">
        <v>11</v>
      </c>
      <c r="C20" s="5" t="s">
        <v>36</v>
      </c>
      <c r="D20" s="5">
        <v>100</v>
      </c>
      <c r="E20" s="5" t="s">
        <v>12</v>
      </c>
      <c r="F20" s="5">
        <v>5246</v>
      </c>
      <c r="G20" s="5">
        <v>5280</v>
      </c>
      <c r="H20" s="5">
        <v>5190</v>
      </c>
      <c r="I20" s="5">
        <v>5202</v>
      </c>
      <c r="J20" s="5">
        <f t="shared" si="2"/>
        <v>44</v>
      </c>
      <c r="K20" s="5">
        <f t="shared" si="3"/>
        <v>4400</v>
      </c>
      <c r="L20" s="16" t="s">
        <v>32</v>
      </c>
    </row>
    <row r="21" spans="1:12" hidden="1">
      <c r="A21" s="4">
        <v>44368</v>
      </c>
      <c r="B21" s="5" t="s">
        <v>17</v>
      </c>
      <c r="C21" s="5" t="s">
        <v>36</v>
      </c>
      <c r="D21" s="5">
        <v>2500</v>
      </c>
      <c r="E21" s="5" t="s">
        <v>12</v>
      </c>
      <c r="F21" s="5">
        <v>687</v>
      </c>
      <c r="G21" s="5">
        <v>692</v>
      </c>
      <c r="H21" s="5">
        <v>678</v>
      </c>
      <c r="I21" s="5">
        <v>692</v>
      </c>
      <c r="J21" s="3">
        <f t="shared" si="2"/>
        <v>-5</v>
      </c>
      <c r="K21" s="3">
        <f t="shared" si="3"/>
        <v>-12500</v>
      </c>
      <c r="L21" s="16" t="s">
        <v>33</v>
      </c>
    </row>
    <row r="22" spans="1:12" hidden="1">
      <c r="A22" s="4">
        <v>44369</v>
      </c>
      <c r="B22" s="5" t="s">
        <v>17</v>
      </c>
      <c r="C22" s="5" t="s">
        <v>36</v>
      </c>
      <c r="D22" s="5">
        <v>2500</v>
      </c>
      <c r="E22" s="5" t="s">
        <v>10</v>
      </c>
      <c r="F22" s="5">
        <v>704.2</v>
      </c>
      <c r="G22" s="5">
        <v>699.3</v>
      </c>
      <c r="H22" s="5">
        <v>713</v>
      </c>
      <c r="I22" s="5">
        <v>712.5</v>
      </c>
      <c r="J22" s="3">
        <f t="shared" si="2"/>
        <v>8.2999999999999545</v>
      </c>
      <c r="K22" s="3">
        <f t="shared" si="3"/>
        <v>20749.999999999887</v>
      </c>
      <c r="L22" s="16" t="s">
        <v>32</v>
      </c>
    </row>
    <row r="23" spans="1:12">
      <c r="A23" s="4"/>
      <c r="B23" s="5"/>
      <c r="C23" s="5"/>
      <c r="D23" s="5"/>
      <c r="E23" s="5"/>
      <c r="F23" s="5"/>
      <c r="G23" s="5"/>
      <c r="H23" s="5"/>
      <c r="I23" s="5"/>
      <c r="J23" s="3">
        <f t="shared" si="2"/>
        <v>0</v>
      </c>
      <c r="K23" s="3">
        <f t="shared" si="3"/>
        <v>0</v>
      </c>
    </row>
    <row r="24" spans="1:12">
      <c r="A24" s="4"/>
      <c r="B24" s="5"/>
      <c r="C24" s="5"/>
      <c r="D24" s="5"/>
      <c r="E24" s="5"/>
      <c r="F24" s="5"/>
      <c r="G24" s="5"/>
      <c r="H24" s="5"/>
      <c r="I24" s="5"/>
      <c r="J24" s="5">
        <f t="shared" si="2"/>
        <v>0</v>
      </c>
      <c r="K24" s="5">
        <f t="shared" si="3"/>
        <v>0</v>
      </c>
    </row>
    <row r="25" spans="1:12">
      <c r="A25" s="4"/>
      <c r="B25" s="5"/>
      <c r="C25" s="5"/>
      <c r="D25" s="5"/>
      <c r="E25" s="5"/>
      <c r="F25" s="5"/>
      <c r="G25" s="5"/>
      <c r="H25" s="5"/>
      <c r="I25" s="5"/>
      <c r="J25" s="3"/>
      <c r="K25" s="3"/>
    </row>
    <row r="26" spans="1:12" hidden="1">
      <c r="A26" s="4">
        <v>44375</v>
      </c>
      <c r="B26" s="5" t="s">
        <v>17</v>
      </c>
      <c r="C26" s="5" t="s">
        <v>36</v>
      </c>
      <c r="D26" s="5">
        <v>2500</v>
      </c>
      <c r="E26" s="5" t="s">
        <v>12</v>
      </c>
      <c r="F26" s="5">
        <v>717.6</v>
      </c>
      <c r="G26" s="5">
        <v>721.5</v>
      </c>
      <c r="H26" s="5">
        <v>710</v>
      </c>
      <c r="I26" s="5">
        <v>721.5</v>
      </c>
      <c r="J26" s="3">
        <f t="shared" si="2"/>
        <v>-3.8999999999999773</v>
      </c>
      <c r="K26" s="3">
        <f t="shared" si="3"/>
        <v>-9749.9999999999436</v>
      </c>
      <c r="L26" s="16" t="s">
        <v>33</v>
      </c>
    </row>
    <row r="27" spans="1:12" hidden="1">
      <c r="A27" s="4">
        <v>44377</v>
      </c>
      <c r="B27" s="5" t="s">
        <v>14</v>
      </c>
      <c r="C27" s="5" t="s">
        <v>36</v>
      </c>
      <c r="D27" s="5">
        <v>5000</v>
      </c>
      <c r="E27" s="5" t="s">
        <v>10</v>
      </c>
      <c r="F27" s="5">
        <v>178.4</v>
      </c>
      <c r="G27" s="5">
        <v>177.1</v>
      </c>
      <c r="H27" s="5">
        <v>181</v>
      </c>
      <c r="I27" s="5">
        <v>180.5</v>
      </c>
      <c r="J27" s="3">
        <f t="shared" si="2"/>
        <v>2.0999999999999943</v>
      </c>
      <c r="K27" s="3">
        <f t="shared" si="3"/>
        <v>10499.999999999971</v>
      </c>
      <c r="L27" s="16" t="s">
        <v>32</v>
      </c>
    </row>
    <row r="28" spans="1:12" hidden="1">
      <c r="B28" s="5" t="s">
        <v>17</v>
      </c>
      <c r="C28" s="5" t="s">
        <v>36</v>
      </c>
      <c r="D28" s="5">
        <v>2500</v>
      </c>
      <c r="E28" s="5" t="s">
        <v>10</v>
      </c>
      <c r="F28" s="5">
        <v>724.5</v>
      </c>
      <c r="G28" s="5">
        <v>721</v>
      </c>
      <c r="H28" s="5">
        <v>731</v>
      </c>
      <c r="I28" s="5">
        <v>721</v>
      </c>
      <c r="J28" s="3">
        <f t="shared" si="2"/>
        <v>-3.5</v>
      </c>
      <c r="K28" s="3">
        <f t="shared" si="3"/>
        <v>-8750</v>
      </c>
      <c r="L28" s="16" t="s">
        <v>33</v>
      </c>
    </row>
    <row r="29" spans="1:12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2"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2"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2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11"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2:11"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2:11"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2:11"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2:11"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2:11"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2:11"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2:11">
      <c r="J40" s="3"/>
      <c r="K40" s="3"/>
    </row>
    <row r="41" spans="2:11">
      <c r="D41" s="36" t="s">
        <v>30</v>
      </c>
      <c r="E41" s="37"/>
      <c r="F41" s="37"/>
      <c r="G41" s="37"/>
      <c r="H41" s="37"/>
      <c r="I41" s="37"/>
      <c r="J41" s="38"/>
      <c r="K41" s="3"/>
    </row>
    <row r="42" spans="2:11">
      <c r="D42" s="18" t="s">
        <v>21</v>
      </c>
      <c r="E42" s="7" t="s">
        <v>22</v>
      </c>
      <c r="F42" s="7" t="s">
        <v>23</v>
      </c>
      <c r="G42" s="7" t="s">
        <v>24</v>
      </c>
      <c r="H42" s="7" t="s">
        <v>25</v>
      </c>
      <c r="I42" s="7" t="s">
        <v>26</v>
      </c>
      <c r="J42" s="8" t="s">
        <v>27</v>
      </c>
      <c r="K42" s="3"/>
    </row>
    <row r="43" spans="2:11">
      <c r="D43" s="19" t="s">
        <v>40</v>
      </c>
      <c r="E43" s="9">
        <v>11</v>
      </c>
      <c r="F43" s="9"/>
      <c r="G43" s="9">
        <f>+E43-F43</f>
        <v>11</v>
      </c>
      <c r="H43" s="10">
        <v>8</v>
      </c>
      <c r="I43" s="11">
        <f>+H43/G43</f>
        <v>0.72727272727272729</v>
      </c>
      <c r="J43" s="12">
        <v>43250</v>
      </c>
      <c r="K43" s="3"/>
    </row>
    <row r="44" spans="2:11">
      <c r="D44" s="19" t="s">
        <v>28</v>
      </c>
      <c r="E44" s="9">
        <v>16</v>
      </c>
      <c r="F44" s="9"/>
      <c r="G44" s="9">
        <f t="shared" ref="G44" si="4">+E44-F44</f>
        <v>16</v>
      </c>
      <c r="H44" s="10">
        <v>10</v>
      </c>
      <c r="I44" s="11">
        <f t="shared" ref="I44" si="5">+H44/G44</f>
        <v>0.625</v>
      </c>
      <c r="J44" s="12">
        <v>35650</v>
      </c>
      <c r="K44" s="3"/>
    </row>
    <row r="45" spans="2:11">
      <c r="D45" s="20" t="s">
        <v>29</v>
      </c>
      <c r="E45" s="13">
        <v>27</v>
      </c>
      <c r="F45" s="13">
        <f>SUM(F43:F44)</f>
        <v>0</v>
      </c>
      <c r="G45" s="13">
        <f>SUM(G43:G44)</f>
        <v>27</v>
      </c>
      <c r="H45" s="13">
        <f>SUM(H43:H44)</f>
        <v>18</v>
      </c>
      <c r="I45" s="14">
        <f t="shared" ref="I45" si="6">+H45/G45</f>
        <v>0.66666666666666663</v>
      </c>
      <c r="J45" s="15">
        <v>78900</v>
      </c>
      <c r="K45" s="3"/>
    </row>
    <row r="46" spans="2:11">
      <c r="J46" s="3"/>
      <c r="K46" s="3"/>
    </row>
    <row r="47" spans="2:11">
      <c r="J47" s="3"/>
      <c r="K47" s="3"/>
    </row>
    <row r="48" spans="2:11">
      <c r="K48" s="3"/>
    </row>
  </sheetData>
  <autoFilter ref="A1:L28">
    <filterColumn colId="2">
      <filters>
        <filter val="POSITIONAL"/>
      </filters>
    </filterColumn>
    <filterColumn colId="11">
      <filters>
        <filter val="PROFIT"/>
      </filters>
    </filterColumn>
  </autoFilter>
  <mergeCells count="1">
    <mergeCell ref="D41:J4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00"/>
  <sheetViews>
    <sheetView workbookViewId="0">
      <pane ySplit="1" topLeftCell="A58" activePane="bottomLeft" state="frozen"/>
      <selection pane="bottomLeft" activeCell="M81" sqref="M81"/>
    </sheetView>
  </sheetViews>
  <sheetFormatPr defaultRowHeight="15"/>
  <cols>
    <col min="1" max="1" width="18.28515625" customWidth="1"/>
    <col min="2" max="2" width="23.5703125" customWidth="1"/>
    <col min="3" max="3" width="19.42578125" hidden="1" customWidth="1"/>
    <col min="4" max="4" width="17" customWidth="1"/>
    <col min="6" max="6" width="11.7109375" customWidth="1"/>
    <col min="7" max="7" width="14.140625" customWidth="1"/>
    <col min="8" max="8" width="12.5703125" customWidth="1"/>
    <col min="9" max="9" width="10.5703125" customWidth="1"/>
    <col min="10" max="10" width="14.5703125" customWidth="1"/>
    <col min="11" max="11" width="16.140625" customWidth="1"/>
    <col min="12" max="12" width="19.140625" customWidth="1"/>
    <col min="13" max="13" width="13.57031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44652</v>
      </c>
      <c r="B2" s="5" t="s">
        <v>14</v>
      </c>
      <c r="D2" s="5" t="s">
        <v>36</v>
      </c>
      <c r="E2" s="5">
        <v>5000</v>
      </c>
      <c r="F2" s="5" t="s">
        <v>10</v>
      </c>
      <c r="G2" s="5">
        <v>185.3</v>
      </c>
      <c r="H2" s="5">
        <v>184.3</v>
      </c>
      <c r="I2" s="5">
        <v>188</v>
      </c>
      <c r="J2" s="5">
        <v>186.3</v>
      </c>
      <c r="K2" s="5">
        <f t="shared" ref="K2:K65" si="0">IF(F2="BUY",J2-G2,G2-J2)</f>
        <v>1</v>
      </c>
      <c r="L2" s="5">
        <f>(K2*E2)</f>
        <v>5000</v>
      </c>
      <c r="M2" s="16" t="s">
        <v>32</v>
      </c>
    </row>
    <row r="3" spans="1:13">
      <c r="A3" s="6">
        <v>44652</v>
      </c>
      <c r="B3" s="5" t="s">
        <v>37</v>
      </c>
      <c r="D3" s="5" t="s">
        <v>36</v>
      </c>
      <c r="E3" s="5">
        <v>10</v>
      </c>
      <c r="F3" s="5" t="s">
        <v>12</v>
      </c>
      <c r="G3" s="5">
        <v>67450</v>
      </c>
      <c r="H3" s="5">
        <v>67700</v>
      </c>
      <c r="I3" s="5">
        <v>67000</v>
      </c>
      <c r="J3" s="5">
        <v>67165</v>
      </c>
      <c r="K3" s="5">
        <f t="shared" si="0"/>
        <v>285</v>
      </c>
      <c r="L3" s="5">
        <f t="shared" ref="L3:L43" si="1">(K3*E3)</f>
        <v>2850</v>
      </c>
      <c r="M3" s="16" t="s">
        <v>32</v>
      </c>
    </row>
    <row r="4" spans="1:13">
      <c r="A4" s="6">
        <v>44652</v>
      </c>
      <c r="B4" s="5" t="s">
        <v>56</v>
      </c>
      <c r="D4" s="5" t="s">
        <v>36</v>
      </c>
      <c r="E4" s="5">
        <v>50</v>
      </c>
      <c r="F4" s="5" t="s">
        <v>10</v>
      </c>
      <c r="G4" s="5">
        <v>15020</v>
      </c>
      <c r="H4" s="5">
        <v>14930</v>
      </c>
      <c r="I4" s="5">
        <v>15300</v>
      </c>
      <c r="J4" s="5">
        <v>14930</v>
      </c>
      <c r="K4" s="5">
        <f t="shared" si="0"/>
        <v>-90</v>
      </c>
      <c r="L4" s="5">
        <f t="shared" si="1"/>
        <v>-4500</v>
      </c>
      <c r="M4" s="16" t="s">
        <v>33</v>
      </c>
    </row>
    <row r="5" spans="1:13">
      <c r="A5" s="6">
        <v>44652</v>
      </c>
      <c r="B5" s="5" t="s">
        <v>37</v>
      </c>
      <c r="D5" s="5" t="s">
        <v>36</v>
      </c>
      <c r="E5" s="5">
        <v>10</v>
      </c>
      <c r="F5" s="5" t="s">
        <v>10</v>
      </c>
      <c r="G5" s="5">
        <v>67000</v>
      </c>
      <c r="H5" s="5">
        <v>67700</v>
      </c>
      <c r="I5" s="5">
        <v>68500</v>
      </c>
      <c r="J5" s="5">
        <v>67300</v>
      </c>
      <c r="K5" s="5">
        <f t="shared" si="0"/>
        <v>300</v>
      </c>
      <c r="L5" s="5">
        <f t="shared" si="1"/>
        <v>3000</v>
      </c>
      <c r="M5" s="16" t="s">
        <v>32</v>
      </c>
    </row>
    <row r="6" spans="1:13">
      <c r="A6" s="6">
        <v>44655</v>
      </c>
      <c r="B6" s="5" t="s">
        <v>39</v>
      </c>
      <c r="D6" s="5" t="s">
        <v>36</v>
      </c>
      <c r="E6" s="5">
        <v>10000</v>
      </c>
      <c r="F6" s="5" t="s">
        <v>12</v>
      </c>
      <c r="G6" s="5">
        <v>84.1</v>
      </c>
      <c r="H6" s="5">
        <v>84.33</v>
      </c>
      <c r="I6" s="5">
        <v>83.7</v>
      </c>
      <c r="J6" s="5">
        <v>83.8</v>
      </c>
      <c r="K6" s="5">
        <f t="shared" si="0"/>
        <v>0.29999999999999716</v>
      </c>
      <c r="L6" s="5">
        <f t="shared" si="1"/>
        <v>2999.9999999999718</v>
      </c>
      <c r="M6" s="16" t="s">
        <v>32</v>
      </c>
    </row>
    <row r="7" spans="1:13">
      <c r="A7" s="6">
        <v>44655</v>
      </c>
      <c r="B7" s="5" t="s">
        <v>43</v>
      </c>
      <c r="D7" s="5" t="s">
        <v>36</v>
      </c>
      <c r="E7" s="5">
        <v>10000</v>
      </c>
      <c r="F7" s="5" t="s">
        <v>12</v>
      </c>
      <c r="G7" s="5">
        <v>99.62</v>
      </c>
      <c r="H7" s="5">
        <v>99.86</v>
      </c>
      <c r="I7" s="5">
        <v>99.3</v>
      </c>
      <c r="J7" s="5">
        <v>99.41</v>
      </c>
      <c r="K7" s="5">
        <f t="shared" si="0"/>
        <v>0.21000000000000796</v>
      </c>
      <c r="L7" s="5">
        <f t="shared" si="1"/>
        <v>2100.0000000000796</v>
      </c>
      <c r="M7" s="16" t="s">
        <v>32</v>
      </c>
    </row>
    <row r="8" spans="1:13">
      <c r="A8" s="6">
        <v>44655</v>
      </c>
      <c r="B8" s="5" t="s">
        <v>42</v>
      </c>
      <c r="D8" s="5" t="s">
        <v>36</v>
      </c>
      <c r="E8" s="5">
        <v>20</v>
      </c>
      <c r="F8" s="5" t="s">
        <v>10</v>
      </c>
      <c r="G8" s="5">
        <v>51300</v>
      </c>
      <c r="H8" s="5">
        <v>51100</v>
      </c>
      <c r="I8" s="5">
        <v>51700</v>
      </c>
      <c r="J8" s="5">
        <v>51410</v>
      </c>
      <c r="K8" s="5">
        <f t="shared" si="0"/>
        <v>110</v>
      </c>
      <c r="L8" s="5">
        <f t="shared" si="1"/>
        <v>2200</v>
      </c>
      <c r="M8" s="16" t="s">
        <v>32</v>
      </c>
    </row>
    <row r="9" spans="1:13">
      <c r="A9" s="6">
        <v>44656</v>
      </c>
      <c r="B9" s="5" t="s">
        <v>42</v>
      </c>
      <c r="D9" s="5" t="s">
        <v>36</v>
      </c>
      <c r="E9" s="5">
        <v>20</v>
      </c>
      <c r="F9" s="5" t="s">
        <v>10</v>
      </c>
      <c r="G9" s="5">
        <v>51330</v>
      </c>
      <c r="H9" s="5">
        <v>51100</v>
      </c>
      <c r="I9" s="5">
        <v>51600</v>
      </c>
      <c r="J9" s="5">
        <v>51440</v>
      </c>
      <c r="K9" s="5">
        <f t="shared" si="0"/>
        <v>110</v>
      </c>
      <c r="L9" s="5">
        <f t="shared" si="1"/>
        <v>2200</v>
      </c>
      <c r="M9" s="16" t="s">
        <v>32</v>
      </c>
    </row>
    <row r="10" spans="1:13">
      <c r="A10" s="6">
        <v>44656</v>
      </c>
      <c r="B10" s="5" t="s">
        <v>43</v>
      </c>
      <c r="D10" s="5" t="s">
        <v>36</v>
      </c>
      <c r="E10" s="5">
        <v>10000</v>
      </c>
      <c r="F10" s="5" t="s">
        <v>12</v>
      </c>
      <c r="G10" s="5">
        <v>99.34</v>
      </c>
      <c r="H10" s="5">
        <v>99.5</v>
      </c>
      <c r="I10" s="5">
        <v>98.9</v>
      </c>
      <c r="J10" s="5">
        <v>99.25</v>
      </c>
      <c r="K10" s="5">
        <f t="shared" si="0"/>
        <v>9.0000000000003411E-2</v>
      </c>
      <c r="L10" s="5">
        <f t="shared" si="1"/>
        <v>900.00000000003411</v>
      </c>
      <c r="M10" s="16" t="s">
        <v>32</v>
      </c>
    </row>
    <row r="11" spans="1:13">
      <c r="A11" s="6">
        <v>44656</v>
      </c>
      <c r="B11" s="5" t="s">
        <v>39</v>
      </c>
      <c r="D11" s="5" t="s">
        <v>36</v>
      </c>
      <c r="E11" s="5">
        <v>10000</v>
      </c>
      <c r="F11" s="5" t="s">
        <v>12</v>
      </c>
      <c r="G11" s="5">
        <v>83.15</v>
      </c>
      <c r="H11" s="5">
        <v>83.3</v>
      </c>
      <c r="I11" s="5">
        <v>82.8</v>
      </c>
      <c r="J11" s="5">
        <v>82.935000000000002</v>
      </c>
      <c r="K11" s="5">
        <f t="shared" si="0"/>
        <v>0.21500000000000341</v>
      </c>
      <c r="L11" s="5">
        <f t="shared" si="1"/>
        <v>2150.0000000000341</v>
      </c>
      <c r="M11" s="16" t="s">
        <v>32</v>
      </c>
    </row>
    <row r="12" spans="1:13">
      <c r="A12" s="6">
        <v>44656</v>
      </c>
      <c r="B12" s="5" t="s">
        <v>56</v>
      </c>
      <c r="D12" s="5" t="s">
        <v>35</v>
      </c>
      <c r="E12" s="5">
        <v>50</v>
      </c>
      <c r="F12" s="5" t="s">
        <v>10</v>
      </c>
      <c r="G12" s="5">
        <v>14950</v>
      </c>
      <c r="H12" s="5">
        <v>14840</v>
      </c>
      <c r="I12" s="5">
        <v>15150</v>
      </c>
      <c r="J12" s="5">
        <v>15095</v>
      </c>
      <c r="K12" s="5">
        <f t="shared" si="0"/>
        <v>145</v>
      </c>
      <c r="L12" s="5">
        <f t="shared" si="1"/>
        <v>7250</v>
      </c>
      <c r="M12" s="16" t="s">
        <v>32</v>
      </c>
    </row>
    <row r="13" spans="1:13">
      <c r="A13" s="6">
        <v>44656</v>
      </c>
      <c r="B13" s="5" t="s">
        <v>17</v>
      </c>
      <c r="D13" s="5" t="s">
        <v>36</v>
      </c>
      <c r="E13" s="5">
        <v>2500</v>
      </c>
      <c r="F13" s="5" t="s">
        <v>10</v>
      </c>
      <c r="G13" s="5">
        <v>820.5</v>
      </c>
      <c r="H13" s="5">
        <v>818</v>
      </c>
      <c r="I13" s="5">
        <v>830</v>
      </c>
      <c r="J13" s="5">
        <v>821.6</v>
      </c>
      <c r="K13" s="5">
        <f t="shared" si="0"/>
        <v>1.1000000000000227</v>
      </c>
      <c r="L13" s="5">
        <f t="shared" si="1"/>
        <v>2750.0000000000568</v>
      </c>
      <c r="M13" s="16" t="s">
        <v>32</v>
      </c>
    </row>
    <row r="14" spans="1:13">
      <c r="A14" s="6">
        <v>44655</v>
      </c>
      <c r="B14" s="5" t="s">
        <v>14</v>
      </c>
      <c r="D14" s="5" t="s">
        <v>35</v>
      </c>
      <c r="E14" s="5">
        <v>5000</v>
      </c>
      <c r="F14" s="5" t="s">
        <v>10</v>
      </c>
      <c r="G14" s="5">
        <v>185.3</v>
      </c>
      <c r="H14" s="5">
        <v>184.3</v>
      </c>
      <c r="I14" s="5">
        <v>188</v>
      </c>
      <c r="J14" s="5">
        <v>185.7</v>
      </c>
      <c r="K14" s="5">
        <f t="shared" si="0"/>
        <v>0.39999999999997726</v>
      </c>
      <c r="L14" s="5">
        <f t="shared" si="1"/>
        <v>1999.9999999998863</v>
      </c>
      <c r="M14" s="16" t="s">
        <v>32</v>
      </c>
    </row>
    <row r="15" spans="1:13">
      <c r="A15" s="6">
        <v>44657</v>
      </c>
      <c r="B15" s="5" t="s">
        <v>46</v>
      </c>
      <c r="D15" s="5" t="s">
        <v>36</v>
      </c>
      <c r="E15" s="5">
        <v>10000</v>
      </c>
      <c r="F15" s="5" t="s">
        <v>10</v>
      </c>
      <c r="G15" s="5">
        <v>61.27</v>
      </c>
      <c r="H15" s="5">
        <v>61.07</v>
      </c>
      <c r="I15" s="5">
        <v>61.6</v>
      </c>
      <c r="J15" s="5">
        <v>61.3</v>
      </c>
      <c r="K15" s="5">
        <f t="shared" si="0"/>
        <v>2.9999999999994031E-2</v>
      </c>
      <c r="L15" s="5">
        <f t="shared" si="1"/>
        <v>299.99999999994031</v>
      </c>
      <c r="M15" s="16" t="s">
        <v>32</v>
      </c>
    </row>
    <row r="16" spans="1:13">
      <c r="A16" s="6">
        <v>44657</v>
      </c>
      <c r="B16" s="5" t="s">
        <v>39</v>
      </c>
      <c r="D16" s="5" t="s">
        <v>36</v>
      </c>
      <c r="E16" s="5">
        <v>10000</v>
      </c>
      <c r="F16" s="5" t="s">
        <v>12</v>
      </c>
      <c r="G16" s="5">
        <v>82.66</v>
      </c>
      <c r="H16" s="5">
        <v>82.81</v>
      </c>
      <c r="I16" s="5">
        <v>82.3</v>
      </c>
      <c r="J16" s="5">
        <v>82.81</v>
      </c>
      <c r="K16" s="5">
        <f t="shared" si="0"/>
        <v>-0.15000000000000568</v>
      </c>
      <c r="L16" s="5">
        <f t="shared" si="1"/>
        <v>-1500.0000000000568</v>
      </c>
      <c r="M16" s="16" t="s">
        <v>33</v>
      </c>
    </row>
    <row r="17" spans="1:13">
      <c r="A17" s="6">
        <v>44657</v>
      </c>
      <c r="B17" s="5" t="s">
        <v>46</v>
      </c>
      <c r="D17" s="5" t="s">
        <v>35</v>
      </c>
      <c r="E17" s="5">
        <v>10000</v>
      </c>
      <c r="F17" s="5" t="s">
        <v>10</v>
      </c>
      <c r="G17" s="5">
        <v>61.35</v>
      </c>
      <c r="H17" s="5">
        <v>61.15</v>
      </c>
      <c r="I17" s="5">
        <v>62.5</v>
      </c>
      <c r="J17" s="5">
        <v>61.6</v>
      </c>
      <c r="K17" s="5">
        <f t="shared" si="0"/>
        <v>0.25</v>
      </c>
      <c r="L17" s="5">
        <f t="shared" si="1"/>
        <v>2500</v>
      </c>
      <c r="M17" s="16" t="s">
        <v>32</v>
      </c>
    </row>
    <row r="18" spans="1:13">
      <c r="A18" s="6">
        <v>44657</v>
      </c>
      <c r="B18" s="5" t="s">
        <v>42</v>
      </c>
      <c r="D18" s="5" t="s">
        <v>36</v>
      </c>
      <c r="E18" s="5">
        <v>20</v>
      </c>
      <c r="F18" s="5" t="s">
        <v>10</v>
      </c>
      <c r="G18" s="5">
        <v>51330</v>
      </c>
      <c r="H18" s="5">
        <v>51150</v>
      </c>
      <c r="I18" s="5">
        <v>51600</v>
      </c>
      <c r="J18" s="5">
        <v>51530</v>
      </c>
      <c r="K18" s="5">
        <f t="shared" si="0"/>
        <v>200</v>
      </c>
      <c r="L18" s="5">
        <f t="shared" si="1"/>
        <v>4000</v>
      </c>
      <c r="M18" s="16" t="s">
        <v>32</v>
      </c>
    </row>
    <row r="19" spans="1:13">
      <c r="A19" s="6">
        <v>44657</v>
      </c>
      <c r="B19" s="5" t="s">
        <v>37</v>
      </c>
      <c r="D19" s="5" t="s">
        <v>36</v>
      </c>
      <c r="E19" s="5">
        <v>10</v>
      </c>
      <c r="F19" s="5" t="s">
        <v>10</v>
      </c>
      <c r="G19" s="5">
        <v>66500</v>
      </c>
      <c r="H19" s="5">
        <v>66100</v>
      </c>
      <c r="I19" s="5">
        <v>67500</v>
      </c>
      <c r="J19" s="5">
        <v>66100</v>
      </c>
      <c r="K19" s="5">
        <f t="shared" si="0"/>
        <v>-400</v>
      </c>
      <c r="L19" s="5">
        <f t="shared" si="1"/>
        <v>-4000</v>
      </c>
      <c r="M19" s="16" t="s">
        <v>33</v>
      </c>
    </row>
    <row r="20" spans="1:13">
      <c r="A20" s="6">
        <v>44657</v>
      </c>
      <c r="B20" s="5" t="s">
        <v>38</v>
      </c>
      <c r="D20" s="5" t="s">
        <v>36</v>
      </c>
      <c r="E20" s="5">
        <v>100</v>
      </c>
      <c r="F20" s="5" t="s">
        <v>12</v>
      </c>
      <c r="G20" s="5">
        <v>7800</v>
      </c>
      <c r="H20" s="5">
        <v>7880</v>
      </c>
      <c r="I20" s="5">
        <v>7500</v>
      </c>
      <c r="J20" s="5">
        <v>7750</v>
      </c>
      <c r="K20" s="5">
        <f t="shared" si="0"/>
        <v>50</v>
      </c>
      <c r="L20" s="5">
        <f t="shared" si="1"/>
        <v>5000</v>
      </c>
      <c r="M20" s="16" t="s">
        <v>32</v>
      </c>
    </row>
    <row r="21" spans="1:13">
      <c r="A21" s="6">
        <v>44658</v>
      </c>
      <c r="B21" s="5" t="s">
        <v>14</v>
      </c>
      <c r="D21" s="5" t="s">
        <v>35</v>
      </c>
      <c r="E21" s="5">
        <v>5000</v>
      </c>
      <c r="F21" s="5" t="s">
        <v>10</v>
      </c>
      <c r="G21" s="5">
        <v>185.8</v>
      </c>
      <c r="H21" s="5">
        <v>184.6</v>
      </c>
      <c r="I21" s="5">
        <v>188</v>
      </c>
      <c r="J21" s="5">
        <v>186.8</v>
      </c>
      <c r="K21" s="5">
        <f t="shared" si="0"/>
        <v>1</v>
      </c>
      <c r="L21" s="5">
        <f t="shared" si="1"/>
        <v>5000</v>
      </c>
      <c r="M21" s="16" t="s">
        <v>32</v>
      </c>
    </row>
    <row r="22" spans="1:13">
      <c r="A22" s="6">
        <v>44658</v>
      </c>
      <c r="B22" s="5" t="s">
        <v>37</v>
      </c>
      <c r="D22" s="5" t="s">
        <v>36</v>
      </c>
      <c r="E22" s="5">
        <v>10</v>
      </c>
      <c r="F22" s="5" t="s">
        <v>10</v>
      </c>
      <c r="G22" s="5">
        <v>66500</v>
      </c>
      <c r="H22" s="5">
        <v>66000</v>
      </c>
      <c r="I22" s="5">
        <v>67500</v>
      </c>
      <c r="J22" s="5">
        <v>67162.5</v>
      </c>
      <c r="K22" s="5">
        <f t="shared" si="0"/>
        <v>662.5</v>
      </c>
      <c r="L22" s="5">
        <f t="shared" si="1"/>
        <v>6625</v>
      </c>
      <c r="M22" s="16" t="s">
        <v>32</v>
      </c>
    </row>
    <row r="23" spans="1:13">
      <c r="A23" s="6">
        <v>44658</v>
      </c>
      <c r="B23" s="5" t="s">
        <v>43</v>
      </c>
      <c r="D23" s="5" t="s">
        <v>36</v>
      </c>
      <c r="E23" s="5">
        <v>10000</v>
      </c>
      <c r="F23" s="5" t="s">
        <v>10</v>
      </c>
      <c r="G23" s="5">
        <v>99.55</v>
      </c>
      <c r="H23" s="5">
        <v>99.4</v>
      </c>
      <c r="I23" s="5">
        <v>100</v>
      </c>
      <c r="J23" s="5">
        <v>99.63</v>
      </c>
      <c r="K23" s="5">
        <f t="shared" si="0"/>
        <v>7.9999999999998295E-2</v>
      </c>
      <c r="L23" s="5">
        <f t="shared" si="1"/>
        <v>799.99999999998295</v>
      </c>
      <c r="M23" s="16" t="s">
        <v>32</v>
      </c>
    </row>
    <row r="24" spans="1:13">
      <c r="A24" s="6">
        <v>44659</v>
      </c>
      <c r="B24" s="5" t="s">
        <v>44</v>
      </c>
      <c r="D24" s="5" t="s">
        <v>36</v>
      </c>
      <c r="E24" s="5">
        <v>10000</v>
      </c>
      <c r="F24" s="5" t="s">
        <v>12</v>
      </c>
      <c r="G24" s="5">
        <v>76.12</v>
      </c>
      <c r="H24" s="5">
        <v>76.22</v>
      </c>
      <c r="I24" s="5">
        <v>75.900000000000006</v>
      </c>
      <c r="J24" s="5">
        <v>75.94</v>
      </c>
      <c r="K24" s="5">
        <f t="shared" si="0"/>
        <v>0.18000000000000682</v>
      </c>
      <c r="L24" s="5">
        <f t="shared" si="1"/>
        <v>1800.0000000000682</v>
      </c>
      <c r="M24" s="16" t="s">
        <v>32</v>
      </c>
    </row>
    <row r="25" spans="1:13">
      <c r="A25" s="6">
        <v>44659</v>
      </c>
      <c r="B25" s="5" t="s">
        <v>14</v>
      </c>
      <c r="D25" s="5" t="s">
        <v>35</v>
      </c>
      <c r="E25" s="5">
        <v>5000</v>
      </c>
      <c r="F25" s="5" t="s">
        <v>10</v>
      </c>
      <c r="G25" s="5">
        <v>185.7</v>
      </c>
      <c r="H25" s="5">
        <v>184.6</v>
      </c>
      <c r="I25" s="5">
        <v>188</v>
      </c>
      <c r="J25" s="5">
        <v>184.6</v>
      </c>
      <c r="K25" s="5">
        <f t="shared" si="0"/>
        <v>-1.0999999999999943</v>
      </c>
      <c r="L25" s="5">
        <f t="shared" si="1"/>
        <v>-5499.9999999999718</v>
      </c>
      <c r="M25" s="16" t="s">
        <v>33</v>
      </c>
    </row>
    <row r="26" spans="1:13">
      <c r="A26" s="6">
        <v>44662</v>
      </c>
      <c r="B26" s="5" t="s">
        <v>42</v>
      </c>
      <c r="D26" s="5" t="s">
        <v>36</v>
      </c>
      <c r="E26" s="5">
        <v>20</v>
      </c>
      <c r="F26" s="5" t="s">
        <v>10</v>
      </c>
      <c r="G26" s="5">
        <v>51950</v>
      </c>
      <c r="H26" s="5">
        <v>51800</v>
      </c>
      <c r="I26" s="5">
        <v>52200</v>
      </c>
      <c r="J26" s="5">
        <v>52130</v>
      </c>
      <c r="K26" s="5">
        <f t="shared" si="0"/>
        <v>180</v>
      </c>
      <c r="L26" s="5">
        <f t="shared" si="1"/>
        <v>3600</v>
      </c>
      <c r="M26" s="16" t="s">
        <v>32</v>
      </c>
    </row>
    <row r="27" spans="1:13">
      <c r="A27" s="6">
        <v>44662</v>
      </c>
      <c r="B27" s="5" t="s">
        <v>37</v>
      </c>
      <c r="D27" s="5" t="s">
        <v>35</v>
      </c>
      <c r="E27" s="5">
        <v>10</v>
      </c>
      <c r="F27" s="5" t="s">
        <v>10</v>
      </c>
      <c r="G27" s="5">
        <v>67500</v>
      </c>
      <c r="H27" s="5">
        <v>67000</v>
      </c>
      <c r="I27" s="5">
        <v>68500</v>
      </c>
      <c r="J27" s="5">
        <v>68250</v>
      </c>
      <c r="K27" s="5">
        <f t="shared" si="0"/>
        <v>750</v>
      </c>
      <c r="L27" s="5">
        <f t="shared" si="1"/>
        <v>7500</v>
      </c>
      <c r="M27" s="16" t="s">
        <v>32</v>
      </c>
    </row>
    <row r="28" spans="1:13">
      <c r="A28" s="6">
        <v>44662</v>
      </c>
      <c r="B28" s="5" t="s">
        <v>46</v>
      </c>
      <c r="D28" s="5" t="s">
        <v>36</v>
      </c>
      <c r="E28" s="5">
        <v>10000</v>
      </c>
      <c r="F28" s="5" t="s">
        <v>10</v>
      </c>
      <c r="G28" s="5">
        <v>60.9</v>
      </c>
      <c r="H28" s="5" t="s">
        <v>112</v>
      </c>
      <c r="I28" s="5">
        <v>61.1</v>
      </c>
      <c r="J28" s="5">
        <v>60.8</v>
      </c>
      <c r="K28" s="5">
        <f t="shared" si="0"/>
        <v>-0.10000000000000142</v>
      </c>
      <c r="L28" s="5">
        <f t="shared" si="1"/>
        <v>-1000.0000000000142</v>
      </c>
      <c r="M28" s="16" t="s">
        <v>33</v>
      </c>
    </row>
    <row r="29" spans="1:13">
      <c r="A29" s="6">
        <v>44663</v>
      </c>
      <c r="B29" s="5" t="s">
        <v>37</v>
      </c>
      <c r="D29" s="5" t="s">
        <v>36</v>
      </c>
      <c r="E29" s="5">
        <v>10</v>
      </c>
      <c r="F29" s="5" t="s">
        <v>10</v>
      </c>
      <c r="G29" s="5">
        <v>68200</v>
      </c>
      <c r="H29" s="5">
        <v>67700</v>
      </c>
      <c r="I29" s="5">
        <v>70000</v>
      </c>
      <c r="J29" s="5">
        <v>68380</v>
      </c>
      <c r="K29" s="5">
        <f t="shared" si="0"/>
        <v>180</v>
      </c>
      <c r="L29" s="5">
        <f t="shared" si="1"/>
        <v>1800</v>
      </c>
      <c r="M29" s="16" t="s">
        <v>32</v>
      </c>
    </row>
    <row r="30" spans="1:13">
      <c r="A30" s="6">
        <v>44663</v>
      </c>
      <c r="B30" s="5" t="s">
        <v>46</v>
      </c>
      <c r="D30" s="5" t="s">
        <v>35</v>
      </c>
      <c r="E30" s="5">
        <v>10000</v>
      </c>
      <c r="F30" s="5" t="s">
        <v>10</v>
      </c>
      <c r="G30" s="5">
        <v>60.844999999999999</v>
      </c>
      <c r="H30" s="5">
        <v>60.7</v>
      </c>
      <c r="I30" s="5">
        <v>61.2</v>
      </c>
      <c r="J30" s="5">
        <v>60.72</v>
      </c>
      <c r="K30" s="5">
        <f t="shared" si="0"/>
        <v>-0.125</v>
      </c>
      <c r="L30" s="5">
        <f t="shared" si="1"/>
        <v>-1250</v>
      </c>
      <c r="M30" s="16" t="s">
        <v>33</v>
      </c>
    </row>
    <row r="31" spans="1:13">
      <c r="A31" s="6">
        <v>44663</v>
      </c>
      <c r="B31" s="5" t="s">
        <v>109</v>
      </c>
      <c r="D31" s="5" t="s">
        <v>35</v>
      </c>
      <c r="E31" s="5">
        <v>10000</v>
      </c>
      <c r="F31" s="5" t="s">
        <v>10</v>
      </c>
      <c r="G31" s="5">
        <v>0.23</v>
      </c>
      <c r="H31" s="5">
        <v>0.1</v>
      </c>
      <c r="I31" s="5">
        <v>0.35</v>
      </c>
      <c r="J31" s="5">
        <v>0.28000000000000003</v>
      </c>
      <c r="K31" s="5">
        <f t="shared" si="0"/>
        <v>5.0000000000000017E-2</v>
      </c>
      <c r="L31" s="5">
        <f t="shared" si="1"/>
        <v>500.00000000000017</v>
      </c>
      <c r="M31" s="16" t="s">
        <v>32</v>
      </c>
    </row>
    <row r="32" spans="1:13">
      <c r="A32" s="6">
        <v>44663</v>
      </c>
      <c r="B32" s="5" t="s">
        <v>42</v>
      </c>
      <c r="D32" s="5" t="s">
        <v>35</v>
      </c>
      <c r="E32" s="5">
        <v>20</v>
      </c>
      <c r="F32" s="5" t="s">
        <v>10</v>
      </c>
      <c r="G32" s="5">
        <v>52370</v>
      </c>
      <c r="H32" s="5">
        <v>52090</v>
      </c>
      <c r="I32" s="5">
        <v>52700</v>
      </c>
      <c r="J32" s="5">
        <v>52600</v>
      </c>
      <c r="K32" s="5">
        <f t="shared" si="0"/>
        <v>230</v>
      </c>
      <c r="L32" s="5">
        <f t="shared" si="1"/>
        <v>4600</v>
      </c>
      <c r="M32" s="16" t="s">
        <v>32</v>
      </c>
    </row>
    <row r="33" spans="1:13">
      <c r="A33" s="6">
        <v>44663</v>
      </c>
      <c r="B33" s="5" t="s">
        <v>37</v>
      </c>
      <c r="D33" s="5" t="s">
        <v>36</v>
      </c>
      <c r="E33" s="5">
        <v>10</v>
      </c>
      <c r="F33" s="5" t="s">
        <v>10</v>
      </c>
      <c r="G33" s="5">
        <v>67850</v>
      </c>
      <c r="H33" s="5">
        <v>67450</v>
      </c>
      <c r="I33" s="5">
        <v>69000</v>
      </c>
      <c r="J33" s="5">
        <v>68750</v>
      </c>
      <c r="K33" s="5">
        <f t="shared" si="0"/>
        <v>900</v>
      </c>
      <c r="L33" s="5">
        <f t="shared" si="1"/>
        <v>9000</v>
      </c>
      <c r="M33" s="16" t="s">
        <v>32</v>
      </c>
    </row>
    <row r="34" spans="1:13">
      <c r="A34" s="6">
        <v>44664</v>
      </c>
      <c r="B34" s="5" t="s">
        <v>17</v>
      </c>
      <c r="D34" s="5" t="s">
        <v>36</v>
      </c>
      <c r="E34" s="5">
        <v>2500</v>
      </c>
      <c r="F34" s="5" t="s">
        <v>10</v>
      </c>
      <c r="G34" s="5">
        <v>824.1</v>
      </c>
      <c r="H34" s="5">
        <v>822</v>
      </c>
      <c r="I34" s="5">
        <v>830</v>
      </c>
      <c r="J34" s="5">
        <v>826.5</v>
      </c>
      <c r="K34" s="5">
        <f t="shared" si="0"/>
        <v>2.3999999999999773</v>
      </c>
      <c r="L34" s="5">
        <f t="shared" si="1"/>
        <v>5999.9999999999436</v>
      </c>
      <c r="M34" s="16" t="s">
        <v>32</v>
      </c>
    </row>
    <row r="35" spans="1:13">
      <c r="A35" s="6">
        <v>44664</v>
      </c>
      <c r="B35" s="5" t="s">
        <v>42</v>
      </c>
      <c r="D35" s="5" t="s">
        <v>36</v>
      </c>
      <c r="E35" s="5">
        <v>20</v>
      </c>
      <c r="F35" s="5" t="s">
        <v>10</v>
      </c>
      <c r="G35" s="5">
        <v>52780</v>
      </c>
      <c r="H35" s="5">
        <v>52550</v>
      </c>
      <c r="I35" s="5">
        <v>53000</v>
      </c>
      <c r="J35" s="5">
        <v>52830</v>
      </c>
      <c r="K35" s="5">
        <f t="shared" si="0"/>
        <v>50</v>
      </c>
      <c r="L35" s="5">
        <f t="shared" si="1"/>
        <v>1000</v>
      </c>
      <c r="M35" s="16" t="s">
        <v>32</v>
      </c>
    </row>
    <row r="36" spans="1:13">
      <c r="A36" s="6">
        <v>44665</v>
      </c>
      <c r="B36" s="5" t="s">
        <v>45</v>
      </c>
      <c r="D36" s="5" t="s">
        <v>36</v>
      </c>
      <c r="E36" s="5">
        <v>1250</v>
      </c>
      <c r="F36" s="5" t="s">
        <v>12</v>
      </c>
      <c r="G36" s="5">
        <v>538</v>
      </c>
      <c r="H36" s="5">
        <v>543</v>
      </c>
      <c r="I36" s="5">
        <v>420</v>
      </c>
      <c r="J36" s="5">
        <v>535.5</v>
      </c>
      <c r="K36" s="5">
        <f t="shared" si="0"/>
        <v>2.5</v>
      </c>
      <c r="L36" s="5">
        <f t="shared" si="1"/>
        <v>3125</v>
      </c>
      <c r="M36" s="16" t="s">
        <v>32</v>
      </c>
    </row>
    <row r="37" spans="1:13">
      <c r="A37" s="6">
        <v>44665</v>
      </c>
      <c r="B37" s="5" t="s">
        <v>56</v>
      </c>
      <c r="D37" s="5" t="s">
        <v>35</v>
      </c>
      <c r="E37" s="5">
        <v>50</v>
      </c>
      <c r="F37" s="5" t="s">
        <v>10</v>
      </c>
      <c r="G37" s="5">
        <v>15400</v>
      </c>
      <c r="H37" s="5">
        <v>15300</v>
      </c>
      <c r="I37" s="5">
        <v>15550</v>
      </c>
      <c r="J37" s="5">
        <v>15525</v>
      </c>
      <c r="K37" s="5">
        <f t="shared" si="0"/>
        <v>125</v>
      </c>
      <c r="L37" s="5">
        <f t="shared" si="1"/>
        <v>6250</v>
      </c>
      <c r="M37" s="16" t="s">
        <v>32</v>
      </c>
    </row>
    <row r="38" spans="1:13">
      <c r="A38" s="6">
        <v>44669</v>
      </c>
      <c r="B38" s="5" t="s">
        <v>37</v>
      </c>
      <c r="D38" s="5" t="s">
        <v>36</v>
      </c>
      <c r="E38" s="5">
        <v>10</v>
      </c>
      <c r="F38" s="5" t="s">
        <v>10</v>
      </c>
      <c r="G38" s="5">
        <v>70100</v>
      </c>
      <c r="H38" s="5">
        <v>69800</v>
      </c>
      <c r="I38" s="5">
        <v>70700</v>
      </c>
      <c r="J38" s="5">
        <v>70400</v>
      </c>
      <c r="K38" s="5">
        <f t="shared" si="0"/>
        <v>300</v>
      </c>
      <c r="L38" s="5">
        <f t="shared" si="1"/>
        <v>3000</v>
      </c>
      <c r="M38" s="16" t="s">
        <v>32</v>
      </c>
    </row>
    <row r="39" spans="1:13">
      <c r="A39" s="6">
        <v>44669</v>
      </c>
      <c r="B39" s="5" t="s">
        <v>56</v>
      </c>
      <c r="D39" s="5" t="s">
        <v>35</v>
      </c>
      <c r="E39" s="5">
        <v>50</v>
      </c>
      <c r="F39" s="5" t="s">
        <v>10</v>
      </c>
      <c r="G39" s="5">
        <v>15590</v>
      </c>
      <c r="H39" s="5">
        <v>15460</v>
      </c>
      <c r="I39" s="5">
        <v>15800</v>
      </c>
      <c r="J39" s="5">
        <v>15460</v>
      </c>
      <c r="K39" s="5">
        <f t="shared" si="0"/>
        <v>-130</v>
      </c>
      <c r="L39" s="5">
        <f t="shared" si="1"/>
        <v>-6500</v>
      </c>
      <c r="M39" s="16" t="s">
        <v>33</v>
      </c>
    </row>
    <row r="40" spans="1:13">
      <c r="A40" s="6">
        <v>44669</v>
      </c>
      <c r="B40" s="5" t="s">
        <v>41</v>
      </c>
      <c r="D40" s="5" t="s">
        <v>35</v>
      </c>
      <c r="E40" s="5">
        <v>5000</v>
      </c>
      <c r="F40" s="5" t="s">
        <v>10</v>
      </c>
      <c r="G40" s="5">
        <v>270.2</v>
      </c>
      <c r="H40" s="5">
        <v>269</v>
      </c>
      <c r="I40" s="5">
        <v>274</v>
      </c>
      <c r="J40" s="5">
        <v>273</v>
      </c>
      <c r="K40" s="5">
        <f t="shared" si="0"/>
        <v>2.8000000000000114</v>
      </c>
      <c r="L40" s="5">
        <f t="shared" si="1"/>
        <v>14000.000000000056</v>
      </c>
      <c r="M40" s="16" t="s">
        <v>32</v>
      </c>
    </row>
    <row r="41" spans="1:13">
      <c r="A41" s="6">
        <v>44670</v>
      </c>
      <c r="B41" s="5" t="s">
        <v>43</v>
      </c>
      <c r="D41" s="5" t="s">
        <v>36</v>
      </c>
      <c r="E41" s="5">
        <v>10000</v>
      </c>
      <c r="F41" s="5" t="s">
        <v>10</v>
      </c>
      <c r="G41" s="5">
        <v>99.41</v>
      </c>
      <c r="H41" s="5">
        <v>99.2</v>
      </c>
      <c r="I41" s="5">
        <v>99.7</v>
      </c>
      <c r="J41" s="5">
        <v>99.6</v>
      </c>
      <c r="K41" s="5">
        <f t="shared" si="0"/>
        <v>0.18999999999999773</v>
      </c>
      <c r="L41" s="5">
        <f t="shared" si="1"/>
        <v>1899.9999999999773</v>
      </c>
      <c r="M41" s="16" t="s">
        <v>32</v>
      </c>
    </row>
    <row r="42" spans="1:13">
      <c r="A42" s="6">
        <v>44670</v>
      </c>
      <c r="B42" s="5" t="s">
        <v>17</v>
      </c>
      <c r="D42" s="5" t="s">
        <v>36</v>
      </c>
      <c r="E42" s="5">
        <v>2500</v>
      </c>
      <c r="F42" s="5" t="s">
        <v>10</v>
      </c>
      <c r="G42" s="5">
        <v>836.6</v>
      </c>
      <c r="H42" s="5">
        <v>833.4</v>
      </c>
      <c r="I42" s="5">
        <v>842</v>
      </c>
      <c r="J42" s="16">
        <v>833.4</v>
      </c>
      <c r="K42" s="5">
        <f t="shared" si="0"/>
        <v>-3.2000000000000455</v>
      </c>
      <c r="L42" s="5">
        <f t="shared" si="1"/>
        <v>-8000.0000000001137</v>
      </c>
      <c r="M42" s="16" t="s">
        <v>33</v>
      </c>
    </row>
    <row r="43" spans="1:13">
      <c r="A43" s="6">
        <v>44670</v>
      </c>
      <c r="B43" s="5" t="s">
        <v>46</v>
      </c>
      <c r="D43" s="5" t="s">
        <v>36</v>
      </c>
      <c r="E43" s="5">
        <v>10000</v>
      </c>
      <c r="F43" s="5" t="s">
        <v>10</v>
      </c>
      <c r="G43" s="5">
        <v>59.68</v>
      </c>
      <c r="H43" s="5">
        <v>59.58</v>
      </c>
      <c r="I43" s="5">
        <v>60</v>
      </c>
      <c r="J43" s="5">
        <v>59.6</v>
      </c>
      <c r="K43" s="5">
        <f t="shared" si="0"/>
        <v>-7.9999999999998295E-2</v>
      </c>
      <c r="L43" s="5">
        <f t="shared" si="1"/>
        <v>-799.99999999998295</v>
      </c>
      <c r="M43" s="16" t="s">
        <v>33</v>
      </c>
    </row>
    <row r="44" spans="1:13">
      <c r="A44" s="6">
        <v>44670</v>
      </c>
      <c r="B44" s="5" t="s">
        <v>46</v>
      </c>
      <c r="D44" s="5" t="s">
        <v>35</v>
      </c>
      <c r="E44" s="5">
        <v>10000</v>
      </c>
      <c r="F44" s="5" t="s">
        <v>10</v>
      </c>
      <c r="G44" s="5">
        <v>59.75</v>
      </c>
      <c r="H44" s="5">
        <v>59.55</v>
      </c>
      <c r="I44" s="5">
        <v>60.2</v>
      </c>
      <c r="J44" s="5">
        <v>59.55</v>
      </c>
      <c r="K44" s="5">
        <f t="shared" si="0"/>
        <v>-0.20000000000000284</v>
      </c>
      <c r="L44" s="5">
        <f t="shared" ref="L44:L78" si="2">(K44*E44)</f>
        <v>-2000.0000000000284</v>
      </c>
      <c r="M44" s="16" t="s">
        <v>33</v>
      </c>
    </row>
    <row r="45" spans="1:13">
      <c r="A45" s="6">
        <v>44670</v>
      </c>
      <c r="B45" s="5" t="s">
        <v>113</v>
      </c>
      <c r="D45" s="5" t="s">
        <v>35</v>
      </c>
      <c r="E45" s="5">
        <v>10000</v>
      </c>
      <c r="F45" s="5" t="s">
        <v>10</v>
      </c>
      <c r="G45" s="5">
        <v>0.18</v>
      </c>
      <c r="H45" s="5">
        <v>7.0000000000000007E-2</v>
      </c>
      <c r="I45" s="5">
        <v>0.5</v>
      </c>
      <c r="J45" s="16">
        <v>7.0000000000000007E-2</v>
      </c>
      <c r="K45" s="5">
        <f t="shared" si="0"/>
        <v>-0.10999999999999999</v>
      </c>
      <c r="L45" s="5">
        <f t="shared" si="2"/>
        <v>-1099.9999999999998</v>
      </c>
      <c r="M45" s="16" t="s">
        <v>33</v>
      </c>
    </row>
    <row r="46" spans="1:13">
      <c r="A46" s="6">
        <v>44670</v>
      </c>
      <c r="B46" s="5" t="s">
        <v>17</v>
      </c>
      <c r="D46" s="5" t="s">
        <v>36</v>
      </c>
      <c r="E46" s="5">
        <v>2500</v>
      </c>
      <c r="F46" s="5" t="s">
        <v>10</v>
      </c>
      <c r="G46" s="5">
        <v>825</v>
      </c>
      <c r="H46" s="5">
        <v>823</v>
      </c>
      <c r="I46" s="5">
        <v>835</v>
      </c>
      <c r="J46" s="5">
        <v>823</v>
      </c>
      <c r="K46" s="5">
        <f t="shared" si="0"/>
        <v>-2</v>
      </c>
      <c r="L46" s="5">
        <f t="shared" si="2"/>
        <v>-5000</v>
      </c>
      <c r="M46" s="16" t="s">
        <v>33</v>
      </c>
    </row>
    <row r="47" spans="1:13">
      <c r="A47" s="6">
        <v>44671</v>
      </c>
      <c r="B47" s="5" t="s">
        <v>39</v>
      </c>
      <c r="D47" s="5" t="s">
        <v>36</v>
      </c>
      <c r="E47" s="5">
        <v>10000</v>
      </c>
      <c r="F47" s="5" t="s">
        <v>10</v>
      </c>
      <c r="G47" s="5">
        <v>82.8</v>
      </c>
      <c r="H47" s="5">
        <v>82.6</v>
      </c>
      <c r="I47" s="5">
        <v>83.1</v>
      </c>
      <c r="J47" s="5">
        <v>82.96</v>
      </c>
      <c r="K47" s="5">
        <f t="shared" si="0"/>
        <v>0.15999999999999659</v>
      </c>
      <c r="L47" s="5">
        <f t="shared" si="2"/>
        <v>1599.9999999999659</v>
      </c>
      <c r="M47" s="16" t="s">
        <v>32</v>
      </c>
    </row>
    <row r="48" spans="1:13">
      <c r="A48" s="6">
        <v>44671</v>
      </c>
      <c r="B48" s="5" t="s">
        <v>20</v>
      </c>
      <c r="D48" s="5" t="s">
        <v>36</v>
      </c>
      <c r="E48" s="5">
        <v>5000</v>
      </c>
      <c r="F48" s="5" t="s">
        <v>10</v>
      </c>
      <c r="G48" s="5">
        <v>372</v>
      </c>
      <c r="H48" s="5">
        <v>370.9</v>
      </c>
      <c r="I48" s="5">
        <v>375</v>
      </c>
      <c r="J48" s="16">
        <v>370.9</v>
      </c>
      <c r="K48" s="5">
        <f t="shared" si="0"/>
        <v>-1.1000000000000227</v>
      </c>
      <c r="L48" s="5">
        <f t="shared" si="2"/>
        <v>-5500.0000000001137</v>
      </c>
      <c r="M48" s="16" t="s">
        <v>33</v>
      </c>
    </row>
    <row r="49" spans="1:13">
      <c r="A49" s="6">
        <v>44672</v>
      </c>
      <c r="B49" s="5" t="s">
        <v>46</v>
      </c>
      <c r="D49" s="5" t="s">
        <v>35</v>
      </c>
      <c r="E49" s="5">
        <v>10000</v>
      </c>
      <c r="F49" s="5" t="s">
        <v>10</v>
      </c>
      <c r="G49" s="5">
        <v>59.55</v>
      </c>
      <c r="H49" s="5">
        <v>59.35</v>
      </c>
      <c r="I49" s="5">
        <v>60</v>
      </c>
      <c r="J49" s="16">
        <v>59.63</v>
      </c>
      <c r="K49" s="5">
        <f t="shared" si="0"/>
        <v>8.00000000000054E-2</v>
      </c>
      <c r="L49" s="5">
        <f t="shared" si="2"/>
        <v>800.000000000054</v>
      </c>
      <c r="M49" s="16" t="s">
        <v>32</v>
      </c>
    </row>
    <row r="50" spans="1:13">
      <c r="A50" s="6">
        <v>44672</v>
      </c>
      <c r="B50" s="5" t="s">
        <v>56</v>
      </c>
      <c r="D50" s="5" t="s">
        <v>35</v>
      </c>
      <c r="E50" s="5">
        <v>50</v>
      </c>
      <c r="F50" s="5" t="s">
        <v>10</v>
      </c>
      <c r="G50" s="5">
        <v>15150</v>
      </c>
      <c r="H50" s="5">
        <v>15050</v>
      </c>
      <c r="I50" s="5">
        <v>15350</v>
      </c>
      <c r="J50" s="16">
        <v>15220</v>
      </c>
      <c r="K50" s="5">
        <f t="shared" si="0"/>
        <v>70</v>
      </c>
      <c r="L50" s="5">
        <f t="shared" si="2"/>
        <v>3500</v>
      </c>
      <c r="M50" s="16" t="s">
        <v>32</v>
      </c>
    </row>
    <row r="51" spans="1:13">
      <c r="A51" s="6">
        <v>44672</v>
      </c>
      <c r="B51" s="5" t="s">
        <v>14</v>
      </c>
      <c r="D51" s="5" t="s">
        <v>35</v>
      </c>
      <c r="E51" s="5">
        <v>5000</v>
      </c>
      <c r="F51" s="16" t="s">
        <v>10</v>
      </c>
      <c r="G51" s="5">
        <v>188.7</v>
      </c>
      <c r="H51" s="5">
        <v>187.7</v>
      </c>
      <c r="I51" s="5">
        <v>190</v>
      </c>
      <c r="J51" s="16">
        <v>187.7</v>
      </c>
      <c r="K51" s="5">
        <f t="shared" si="0"/>
        <v>-1</v>
      </c>
      <c r="L51" s="5">
        <f t="shared" si="2"/>
        <v>-5000</v>
      </c>
      <c r="M51" s="16" t="s">
        <v>33</v>
      </c>
    </row>
    <row r="52" spans="1:13">
      <c r="A52" s="6">
        <v>44673</v>
      </c>
      <c r="B52" s="5" t="s">
        <v>14</v>
      </c>
      <c r="D52" s="5" t="s">
        <v>36</v>
      </c>
      <c r="E52" s="5">
        <v>5000</v>
      </c>
      <c r="F52" s="5" t="s">
        <v>10</v>
      </c>
      <c r="G52" s="5">
        <v>187.6</v>
      </c>
      <c r="H52" s="5">
        <v>186.6</v>
      </c>
      <c r="I52" s="5">
        <v>189</v>
      </c>
      <c r="J52" s="16">
        <v>188.1</v>
      </c>
      <c r="K52" s="5">
        <f t="shared" si="0"/>
        <v>0.5</v>
      </c>
      <c r="L52" s="5">
        <f t="shared" si="2"/>
        <v>2500</v>
      </c>
      <c r="M52" s="16" t="s">
        <v>32</v>
      </c>
    </row>
    <row r="53" spans="1:13">
      <c r="A53" s="6">
        <v>44673</v>
      </c>
      <c r="B53" s="5" t="s">
        <v>39</v>
      </c>
      <c r="D53" s="5" t="s">
        <v>36</v>
      </c>
      <c r="E53" s="5">
        <v>10000</v>
      </c>
      <c r="F53" s="5" t="s">
        <v>10</v>
      </c>
      <c r="G53" s="5">
        <v>82.54</v>
      </c>
      <c r="H53" s="5">
        <v>82.33</v>
      </c>
      <c r="I53" s="5">
        <v>82.9</v>
      </c>
      <c r="J53" s="16">
        <v>82.71</v>
      </c>
      <c r="K53" s="5">
        <f t="shared" si="0"/>
        <v>0.16999999999998749</v>
      </c>
      <c r="L53" s="5">
        <f t="shared" si="2"/>
        <v>1699.9999999998749</v>
      </c>
      <c r="M53" s="16" t="s">
        <v>32</v>
      </c>
    </row>
    <row r="54" spans="1:13">
      <c r="A54" s="6">
        <v>44673</v>
      </c>
      <c r="B54" s="5" t="s">
        <v>46</v>
      </c>
      <c r="D54" s="5" t="s">
        <v>35</v>
      </c>
      <c r="E54" s="5">
        <v>10000</v>
      </c>
      <c r="F54" s="5" t="s">
        <v>10</v>
      </c>
      <c r="G54" s="5">
        <v>59.7</v>
      </c>
      <c r="H54" s="5">
        <v>59.47</v>
      </c>
      <c r="I54" s="5">
        <v>60.2</v>
      </c>
      <c r="J54" s="16">
        <v>59.9</v>
      </c>
      <c r="K54" s="5">
        <f t="shared" si="0"/>
        <v>0.19999999999999574</v>
      </c>
      <c r="L54" s="5">
        <f t="shared" si="2"/>
        <v>1999.9999999999573</v>
      </c>
      <c r="M54" s="16" t="s">
        <v>32</v>
      </c>
    </row>
    <row r="55" spans="1:13">
      <c r="A55" s="6">
        <v>44673</v>
      </c>
      <c r="B55" s="5" t="s">
        <v>56</v>
      </c>
      <c r="D55" s="5" t="s">
        <v>35</v>
      </c>
      <c r="E55" s="5">
        <v>50</v>
      </c>
      <c r="F55" s="5" t="s">
        <v>10</v>
      </c>
      <c r="G55" s="5">
        <v>15120</v>
      </c>
      <c r="H55" s="5">
        <v>15020</v>
      </c>
      <c r="I55" s="5">
        <v>15320</v>
      </c>
      <c r="J55" s="16">
        <v>15180</v>
      </c>
      <c r="K55" s="5">
        <f t="shared" si="0"/>
        <v>60</v>
      </c>
      <c r="L55" s="5">
        <f t="shared" si="2"/>
        <v>3000</v>
      </c>
      <c r="M55" s="16" t="s">
        <v>32</v>
      </c>
    </row>
    <row r="56" spans="1:13">
      <c r="A56" s="6">
        <v>44673</v>
      </c>
      <c r="B56" s="5" t="s">
        <v>38</v>
      </c>
      <c r="D56" s="5" t="s">
        <v>36</v>
      </c>
      <c r="E56" s="5">
        <v>100</v>
      </c>
      <c r="F56" s="5" t="s">
        <v>12</v>
      </c>
      <c r="G56" s="5">
        <v>7880</v>
      </c>
      <c r="H56" s="5">
        <v>7930</v>
      </c>
      <c r="I56" s="5">
        <v>7780</v>
      </c>
      <c r="J56" s="16">
        <v>7800</v>
      </c>
      <c r="K56" s="5">
        <f t="shared" si="0"/>
        <v>80</v>
      </c>
      <c r="L56" s="5">
        <f t="shared" si="2"/>
        <v>8000</v>
      </c>
      <c r="M56" s="16" t="s">
        <v>32</v>
      </c>
    </row>
    <row r="57" spans="1:13">
      <c r="A57" s="6">
        <v>44673</v>
      </c>
      <c r="B57" s="5" t="s">
        <v>37</v>
      </c>
      <c r="D57" s="5" t="s">
        <v>36</v>
      </c>
      <c r="E57" s="5">
        <v>10</v>
      </c>
      <c r="F57" s="5" t="s">
        <v>10</v>
      </c>
      <c r="G57" s="5">
        <v>66700</v>
      </c>
      <c r="H57" s="5">
        <v>66300</v>
      </c>
      <c r="I57" s="5">
        <v>67500</v>
      </c>
      <c r="J57" s="16">
        <v>66300</v>
      </c>
      <c r="K57" s="5">
        <f t="shared" si="0"/>
        <v>-400</v>
      </c>
      <c r="L57" s="5">
        <f t="shared" si="2"/>
        <v>-4000</v>
      </c>
      <c r="M57" s="16" t="s">
        <v>33</v>
      </c>
    </row>
    <row r="58" spans="1:13">
      <c r="A58" s="6">
        <v>44676</v>
      </c>
      <c r="B58" s="5" t="s">
        <v>14</v>
      </c>
      <c r="D58" s="5" t="s">
        <v>36</v>
      </c>
      <c r="E58" s="5">
        <v>5000</v>
      </c>
      <c r="F58" s="5" t="s">
        <v>12</v>
      </c>
      <c r="G58" s="5">
        <v>185.3</v>
      </c>
      <c r="H58" s="5">
        <v>186.8</v>
      </c>
      <c r="I58" s="5">
        <v>182</v>
      </c>
      <c r="J58" s="16">
        <v>186.8</v>
      </c>
      <c r="K58" s="5">
        <f t="shared" si="0"/>
        <v>-1.5</v>
      </c>
      <c r="L58" s="5">
        <f t="shared" si="2"/>
        <v>-7500</v>
      </c>
      <c r="M58" s="16" t="s">
        <v>33</v>
      </c>
    </row>
    <row r="59" spans="1:13">
      <c r="A59" s="6">
        <v>44676</v>
      </c>
      <c r="B59" s="5" t="s">
        <v>46</v>
      </c>
      <c r="D59" s="5" t="s">
        <v>35</v>
      </c>
      <c r="E59" s="5">
        <v>10000</v>
      </c>
      <c r="F59" s="5" t="s">
        <v>10</v>
      </c>
      <c r="G59" s="5">
        <v>59.95</v>
      </c>
      <c r="H59" s="5">
        <v>59.75</v>
      </c>
      <c r="I59" s="5">
        <v>60.5</v>
      </c>
      <c r="J59" s="16">
        <v>60.03</v>
      </c>
      <c r="K59" s="5">
        <f t="shared" si="0"/>
        <v>7.9999999999998295E-2</v>
      </c>
      <c r="L59" s="5">
        <f t="shared" si="2"/>
        <v>799.99999999998295</v>
      </c>
      <c r="M59" s="16" t="s">
        <v>32</v>
      </c>
    </row>
    <row r="60" spans="1:13">
      <c r="A60" s="6">
        <v>44676</v>
      </c>
      <c r="B60" s="5" t="s">
        <v>37</v>
      </c>
      <c r="D60" s="5" t="s">
        <v>36</v>
      </c>
      <c r="E60" s="5">
        <v>10</v>
      </c>
      <c r="F60" s="5" t="s">
        <v>10</v>
      </c>
      <c r="G60" s="5">
        <v>66100</v>
      </c>
      <c r="H60" s="5">
        <v>65600</v>
      </c>
      <c r="I60" s="5">
        <v>67000</v>
      </c>
      <c r="J60" s="16">
        <v>66150</v>
      </c>
      <c r="K60" s="5">
        <f t="shared" si="0"/>
        <v>50</v>
      </c>
      <c r="L60" s="5">
        <f t="shared" si="2"/>
        <v>500</v>
      </c>
      <c r="M60" s="16" t="s">
        <v>32</v>
      </c>
    </row>
    <row r="61" spans="1:13">
      <c r="A61" s="6">
        <v>44676</v>
      </c>
      <c r="B61" s="5" t="s">
        <v>45</v>
      </c>
      <c r="D61" s="5" t="s">
        <v>36</v>
      </c>
      <c r="E61" s="5">
        <v>1250</v>
      </c>
      <c r="F61" s="5" t="s">
        <v>12</v>
      </c>
      <c r="G61" s="5">
        <v>511.5</v>
      </c>
      <c r="H61" s="5">
        <v>515</v>
      </c>
      <c r="I61" s="5">
        <v>490</v>
      </c>
      <c r="J61" s="16">
        <v>508.5</v>
      </c>
      <c r="K61" s="5">
        <f t="shared" si="0"/>
        <v>3</v>
      </c>
      <c r="L61" s="5">
        <f t="shared" si="2"/>
        <v>3750</v>
      </c>
      <c r="M61" s="16" t="s">
        <v>32</v>
      </c>
    </row>
    <row r="62" spans="1:13">
      <c r="A62" s="6">
        <v>44676</v>
      </c>
      <c r="B62" s="5" t="s">
        <v>14</v>
      </c>
      <c r="D62" s="5" t="s">
        <v>35</v>
      </c>
      <c r="E62" s="5">
        <v>5000</v>
      </c>
      <c r="F62" s="5" t="s">
        <v>12</v>
      </c>
      <c r="G62" s="5">
        <v>186.9</v>
      </c>
      <c r="H62" s="5">
        <v>188</v>
      </c>
      <c r="I62" s="5">
        <v>185</v>
      </c>
      <c r="J62" s="16">
        <v>185.7</v>
      </c>
      <c r="K62" s="5">
        <f t="shared" si="0"/>
        <v>1.2000000000000171</v>
      </c>
      <c r="L62" s="5">
        <f t="shared" si="2"/>
        <v>6000.0000000000855</v>
      </c>
      <c r="M62" s="16" t="s">
        <v>32</v>
      </c>
    </row>
    <row r="63" spans="1:13">
      <c r="A63" s="6">
        <v>44677</v>
      </c>
      <c r="B63" s="5" t="s">
        <v>43</v>
      </c>
      <c r="D63" s="5" t="s">
        <v>36</v>
      </c>
      <c r="E63" s="5">
        <v>10000</v>
      </c>
      <c r="F63" s="5" t="s">
        <v>12</v>
      </c>
      <c r="G63" s="5">
        <v>97.55</v>
      </c>
      <c r="H63" s="5">
        <v>97.76</v>
      </c>
      <c r="I63" s="5">
        <v>97.3</v>
      </c>
      <c r="J63" s="16">
        <v>97.36</v>
      </c>
      <c r="K63" s="5">
        <f t="shared" si="0"/>
        <v>0.18999999999999773</v>
      </c>
      <c r="L63" s="5">
        <f t="shared" si="2"/>
        <v>1899.9999999999773</v>
      </c>
      <c r="M63" s="16" t="s">
        <v>32</v>
      </c>
    </row>
    <row r="64" spans="1:13">
      <c r="A64" s="6">
        <v>44677</v>
      </c>
      <c r="B64" s="5" t="s">
        <v>56</v>
      </c>
      <c r="D64" s="5" t="s">
        <v>36</v>
      </c>
      <c r="E64" s="5">
        <v>50</v>
      </c>
      <c r="F64" s="5" t="s">
        <v>12</v>
      </c>
      <c r="G64" s="5">
        <v>14950</v>
      </c>
      <c r="H64" s="5">
        <v>15060</v>
      </c>
      <c r="I64" s="5">
        <v>14800</v>
      </c>
      <c r="J64" s="16">
        <v>14850</v>
      </c>
      <c r="K64" s="5">
        <f t="shared" si="0"/>
        <v>100</v>
      </c>
      <c r="L64" s="5">
        <f t="shared" si="2"/>
        <v>5000</v>
      </c>
      <c r="M64" s="16" t="s">
        <v>32</v>
      </c>
    </row>
    <row r="65" spans="1:13">
      <c r="A65" s="6">
        <v>44677</v>
      </c>
      <c r="B65" s="5" t="s">
        <v>37</v>
      </c>
      <c r="D65" s="5" t="s">
        <v>36</v>
      </c>
      <c r="E65" s="5">
        <v>10</v>
      </c>
      <c r="F65" s="5" t="s">
        <v>12</v>
      </c>
      <c r="G65" s="5">
        <v>66200</v>
      </c>
      <c r="H65" s="5">
        <v>66600</v>
      </c>
      <c r="I65" s="5">
        <v>65500</v>
      </c>
      <c r="J65" s="16">
        <v>65790</v>
      </c>
      <c r="K65" s="5">
        <f t="shared" si="0"/>
        <v>410</v>
      </c>
      <c r="L65" s="5">
        <f t="shared" si="2"/>
        <v>4100</v>
      </c>
      <c r="M65" s="16" t="s">
        <v>32</v>
      </c>
    </row>
    <row r="66" spans="1:13">
      <c r="A66" s="6">
        <v>44678</v>
      </c>
      <c r="B66" s="5" t="s">
        <v>39</v>
      </c>
      <c r="D66" s="5" t="s">
        <v>36</v>
      </c>
      <c r="E66" s="5">
        <v>10000</v>
      </c>
      <c r="F66" s="5" t="s">
        <v>12</v>
      </c>
      <c r="G66" s="5">
        <v>81.650000000000006</v>
      </c>
      <c r="H66" s="5">
        <v>81.75</v>
      </c>
      <c r="I66" s="5">
        <v>81.400000000000006</v>
      </c>
      <c r="J66" s="16">
        <v>81.55</v>
      </c>
      <c r="K66" s="5">
        <f t="shared" ref="K66:K78" si="3">IF(F66="BUY",J66-G66,G66-J66)</f>
        <v>0.10000000000000853</v>
      </c>
      <c r="L66" s="5">
        <f t="shared" si="2"/>
        <v>1000.0000000000853</v>
      </c>
      <c r="M66" s="16" t="s">
        <v>32</v>
      </c>
    </row>
    <row r="67" spans="1:13">
      <c r="A67" s="6">
        <v>44678</v>
      </c>
      <c r="B67" s="5" t="s">
        <v>43</v>
      </c>
      <c r="D67" s="5" t="s">
        <v>36</v>
      </c>
      <c r="E67" s="5">
        <v>10000</v>
      </c>
      <c r="F67" s="5" t="s">
        <v>10</v>
      </c>
      <c r="G67" s="5">
        <v>96.7</v>
      </c>
      <c r="H67" s="5">
        <v>96.49</v>
      </c>
      <c r="I67" s="5">
        <v>97</v>
      </c>
      <c r="J67" s="16">
        <v>96.83</v>
      </c>
      <c r="K67" s="5">
        <f t="shared" si="3"/>
        <v>0.12999999999999545</v>
      </c>
      <c r="L67" s="5">
        <f t="shared" si="2"/>
        <v>1299.9999999999545</v>
      </c>
      <c r="M67" s="16" t="s">
        <v>32</v>
      </c>
    </row>
    <row r="68" spans="1:13">
      <c r="A68" s="6">
        <v>44678</v>
      </c>
      <c r="B68" s="5" t="s">
        <v>20</v>
      </c>
      <c r="D68" s="5" t="s">
        <v>36</v>
      </c>
      <c r="E68" s="5">
        <v>5000</v>
      </c>
      <c r="F68" s="5" t="s">
        <v>12</v>
      </c>
      <c r="G68" s="5">
        <v>360.2</v>
      </c>
      <c r="H68" s="5">
        <v>361.5</v>
      </c>
      <c r="I68" s="5">
        <v>355</v>
      </c>
      <c r="J68" s="16">
        <v>358.7</v>
      </c>
      <c r="K68" s="5">
        <f t="shared" si="3"/>
        <v>1.5</v>
      </c>
      <c r="L68" s="5">
        <f t="shared" si="2"/>
        <v>7500</v>
      </c>
      <c r="M68" s="16" t="s">
        <v>32</v>
      </c>
    </row>
    <row r="69" spans="1:13">
      <c r="A69" s="6">
        <v>44678</v>
      </c>
      <c r="B69" s="5" t="s">
        <v>14</v>
      </c>
      <c r="D69" s="5" t="s">
        <v>36</v>
      </c>
      <c r="E69" s="5">
        <v>5000</v>
      </c>
      <c r="F69" s="5" t="s">
        <v>12</v>
      </c>
      <c r="G69" s="5">
        <v>186</v>
      </c>
      <c r="H69" s="5">
        <v>187</v>
      </c>
      <c r="I69" s="5">
        <v>182</v>
      </c>
      <c r="J69" s="16">
        <v>185.6</v>
      </c>
      <c r="K69" s="5">
        <f t="shared" si="3"/>
        <v>0.40000000000000568</v>
      </c>
      <c r="L69" s="5">
        <f t="shared" si="2"/>
        <v>2000.0000000000284</v>
      </c>
      <c r="M69" s="16" t="s">
        <v>32</v>
      </c>
    </row>
    <row r="70" spans="1:13">
      <c r="A70" s="6">
        <v>44678</v>
      </c>
      <c r="B70" s="5" t="s">
        <v>45</v>
      </c>
      <c r="D70" s="5" t="s">
        <v>36</v>
      </c>
      <c r="E70" s="5">
        <v>1250</v>
      </c>
      <c r="F70" s="5" t="s">
        <v>12</v>
      </c>
      <c r="G70" s="5">
        <v>542</v>
      </c>
      <c r="H70" s="5">
        <v>547</v>
      </c>
      <c r="I70" s="5">
        <v>530</v>
      </c>
      <c r="J70" s="16">
        <v>547</v>
      </c>
      <c r="K70" s="5">
        <f t="shared" si="3"/>
        <v>-5</v>
      </c>
      <c r="L70" s="5">
        <f t="shared" si="2"/>
        <v>-6250</v>
      </c>
      <c r="M70" s="16" t="s">
        <v>33</v>
      </c>
    </row>
    <row r="71" spans="1:13">
      <c r="A71" s="6">
        <v>44678</v>
      </c>
      <c r="B71" s="5" t="s">
        <v>41</v>
      </c>
      <c r="D71" s="5" t="s">
        <v>36</v>
      </c>
      <c r="E71" s="5">
        <v>5000</v>
      </c>
      <c r="F71" s="5" t="s">
        <v>12</v>
      </c>
      <c r="G71" s="5">
        <v>258</v>
      </c>
      <c r="H71" s="5">
        <v>259.10000000000002</v>
      </c>
      <c r="I71" s="5">
        <v>254</v>
      </c>
      <c r="J71" s="16">
        <v>257</v>
      </c>
      <c r="K71" s="5">
        <f t="shared" si="3"/>
        <v>1</v>
      </c>
      <c r="L71" s="5">
        <f t="shared" si="2"/>
        <v>5000</v>
      </c>
      <c r="M71" s="16" t="s">
        <v>32</v>
      </c>
    </row>
    <row r="72" spans="1:13">
      <c r="A72" s="6">
        <v>44679</v>
      </c>
      <c r="B72" s="5" t="s">
        <v>41</v>
      </c>
      <c r="D72" s="5" t="s">
        <v>36</v>
      </c>
      <c r="E72" s="5">
        <v>5000</v>
      </c>
      <c r="F72" s="5" t="s">
        <v>12</v>
      </c>
      <c r="G72" s="5">
        <v>258.3</v>
      </c>
      <c r="H72" s="5">
        <v>259.5</v>
      </c>
      <c r="I72" s="5">
        <v>256</v>
      </c>
      <c r="J72" s="16">
        <v>259.5</v>
      </c>
      <c r="K72" s="5">
        <f t="shared" si="3"/>
        <v>-1.1999999999999886</v>
      </c>
      <c r="L72" s="5">
        <f t="shared" si="2"/>
        <v>-5999.9999999999436</v>
      </c>
      <c r="M72" s="16" t="s">
        <v>33</v>
      </c>
    </row>
    <row r="73" spans="1:13">
      <c r="A73" s="6">
        <v>44679</v>
      </c>
      <c r="B73" s="5" t="s">
        <v>17</v>
      </c>
      <c r="D73" s="5" t="s">
        <v>36</v>
      </c>
      <c r="E73" s="5">
        <v>2500</v>
      </c>
      <c r="F73" s="5" t="s">
        <v>12</v>
      </c>
      <c r="G73" s="5">
        <v>790</v>
      </c>
      <c r="H73" s="5">
        <v>793</v>
      </c>
      <c r="I73" s="5">
        <v>780</v>
      </c>
      <c r="J73" s="16">
        <v>787.1</v>
      </c>
      <c r="K73" s="5">
        <f t="shared" si="3"/>
        <v>2.8999999999999773</v>
      </c>
      <c r="L73" s="5">
        <f t="shared" si="2"/>
        <v>7249.9999999999436</v>
      </c>
      <c r="M73" s="16" t="s">
        <v>32</v>
      </c>
    </row>
    <row r="74" spans="1:13">
      <c r="A74" s="6">
        <v>44679</v>
      </c>
      <c r="B74" s="5" t="s">
        <v>14</v>
      </c>
      <c r="D74" s="5" t="s">
        <v>35</v>
      </c>
      <c r="E74" s="5">
        <v>5000</v>
      </c>
      <c r="F74" s="5" t="s">
        <v>12</v>
      </c>
      <c r="G74" s="5">
        <v>185.2</v>
      </c>
      <c r="H74" s="5">
        <v>186.2</v>
      </c>
      <c r="I74" s="5">
        <v>180</v>
      </c>
      <c r="J74" s="16">
        <v>186.2</v>
      </c>
      <c r="K74" s="5">
        <f t="shared" si="3"/>
        <v>-1</v>
      </c>
      <c r="L74" s="5">
        <f t="shared" si="2"/>
        <v>-5000</v>
      </c>
      <c r="M74" s="16" t="s">
        <v>33</v>
      </c>
    </row>
    <row r="75" spans="1:13">
      <c r="A75" s="6">
        <v>44679</v>
      </c>
      <c r="B75" s="5" t="s">
        <v>38</v>
      </c>
      <c r="D75" s="5" t="s">
        <v>35</v>
      </c>
      <c r="E75" s="5">
        <v>100</v>
      </c>
      <c r="F75" s="5" t="s">
        <v>10</v>
      </c>
      <c r="G75" s="5">
        <v>7900</v>
      </c>
      <c r="H75" s="5">
        <v>7850</v>
      </c>
      <c r="I75" s="5">
        <v>8000</v>
      </c>
      <c r="J75" s="16">
        <v>7975</v>
      </c>
      <c r="K75" s="5">
        <f t="shared" si="3"/>
        <v>75</v>
      </c>
      <c r="L75" s="5">
        <f t="shared" si="2"/>
        <v>7500</v>
      </c>
      <c r="M75" s="16" t="s">
        <v>32</v>
      </c>
    </row>
    <row r="76" spans="1:13">
      <c r="A76" s="6">
        <v>44679</v>
      </c>
      <c r="B76" s="5" t="s">
        <v>37</v>
      </c>
      <c r="D76" s="5" t="s">
        <v>35</v>
      </c>
      <c r="E76" s="5">
        <v>10</v>
      </c>
      <c r="F76" s="5" t="s">
        <v>10</v>
      </c>
      <c r="G76" s="5">
        <v>64700</v>
      </c>
      <c r="H76" s="5">
        <v>64450</v>
      </c>
      <c r="I76" s="5">
        <v>65500</v>
      </c>
      <c r="J76" s="16">
        <v>65095</v>
      </c>
      <c r="K76" s="5">
        <f t="shared" si="3"/>
        <v>395</v>
      </c>
      <c r="L76" s="5">
        <f t="shared" si="2"/>
        <v>3950</v>
      </c>
      <c r="M76" s="16" t="s">
        <v>32</v>
      </c>
    </row>
    <row r="77" spans="1:13">
      <c r="A77" s="6">
        <v>44649</v>
      </c>
      <c r="B77" s="5" t="s">
        <v>17</v>
      </c>
      <c r="D77" s="5" t="s">
        <v>36</v>
      </c>
      <c r="E77" s="5">
        <v>2500</v>
      </c>
      <c r="F77" s="5" t="s">
        <v>12</v>
      </c>
      <c r="G77" s="5">
        <v>789.5</v>
      </c>
      <c r="H77" s="5">
        <v>793</v>
      </c>
      <c r="I77" s="5">
        <v>782</v>
      </c>
      <c r="J77" s="16">
        <v>787.5</v>
      </c>
      <c r="K77" s="5">
        <f t="shared" si="3"/>
        <v>2</v>
      </c>
      <c r="L77" s="5">
        <f t="shared" si="2"/>
        <v>5000</v>
      </c>
      <c r="M77" s="16" t="s">
        <v>32</v>
      </c>
    </row>
    <row r="78" spans="1:13">
      <c r="A78" s="6">
        <v>44649</v>
      </c>
      <c r="B78" s="5" t="s">
        <v>45</v>
      </c>
      <c r="D78" s="5" t="s">
        <v>35</v>
      </c>
      <c r="E78" s="5">
        <v>1250</v>
      </c>
      <c r="F78" s="5" t="s">
        <v>12</v>
      </c>
      <c r="G78" s="5">
        <v>544.5</v>
      </c>
      <c r="H78" s="5">
        <v>550</v>
      </c>
      <c r="I78" s="16">
        <v>520</v>
      </c>
      <c r="J78" s="5">
        <v>541.29999999999995</v>
      </c>
      <c r="K78" s="5">
        <f t="shared" si="3"/>
        <v>3.2000000000000455</v>
      </c>
      <c r="L78" s="5">
        <f t="shared" si="2"/>
        <v>4000.0000000000568</v>
      </c>
      <c r="M78" s="16" t="s">
        <v>32</v>
      </c>
    </row>
    <row r="79" spans="1:13">
      <c r="A79" s="6"/>
      <c r="B79" s="5"/>
      <c r="D79" s="5"/>
      <c r="E79" s="5"/>
      <c r="F79" s="5"/>
      <c r="G79" s="5"/>
      <c r="H79" s="5"/>
      <c r="I79" s="16"/>
      <c r="J79" s="5"/>
      <c r="K79" s="5"/>
      <c r="L79" s="5">
        <f>SUM(L2:L78)</f>
        <v>132949.99999999974</v>
      </c>
      <c r="M79" s="16"/>
    </row>
    <row r="80" spans="1:13">
      <c r="A80" s="6"/>
      <c r="B80" s="5"/>
      <c r="D80" s="5"/>
      <c r="E80" s="5"/>
      <c r="F80" s="5"/>
      <c r="G80" s="5"/>
      <c r="H80" s="5"/>
      <c r="I80" s="16"/>
      <c r="J80" s="5"/>
      <c r="K80" s="5"/>
      <c r="L80" s="5"/>
      <c r="M80" s="16"/>
    </row>
    <row r="81" spans="1:13">
      <c r="A81" s="6"/>
      <c r="B81" s="5"/>
      <c r="D81" s="5" t="s">
        <v>152</v>
      </c>
      <c r="E81" s="5">
        <v>77</v>
      </c>
      <c r="F81" s="5"/>
      <c r="G81" s="5"/>
      <c r="H81" s="5"/>
      <c r="I81" s="16"/>
      <c r="J81" s="5"/>
      <c r="K81" s="5"/>
      <c r="L81" s="5"/>
      <c r="M81" s="16"/>
    </row>
    <row r="82" spans="1:13">
      <c r="A82" s="6"/>
      <c r="B82" s="5"/>
      <c r="D82" s="5"/>
      <c r="E82" s="5"/>
      <c r="F82" s="5"/>
      <c r="G82" s="5"/>
      <c r="H82" s="5"/>
      <c r="I82" s="16"/>
      <c r="J82" s="5"/>
      <c r="K82" s="5"/>
      <c r="L82" s="5"/>
      <c r="M82" s="16"/>
    </row>
    <row r="83" spans="1:13">
      <c r="A83" s="6"/>
      <c r="B83" s="5"/>
      <c r="D83" s="5"/>
      <c r="E83" s="5"/>
      <c r="F83" s="5"/>
      <c r="G83" s="5"/>
      <c r="H83" s="5"/>
      <c r="I83" s="16"/>
      <c r="J83" s="5"/>
      <c r="K83" s="5"/>
      <c r="L83" s="5"/>
      <c r="M83" s="16"/>
    </row>
    <row r="84" spans="1:13">
      <c r="A84" s="6"/>
      <c r="B84" s="5"/>
      <c r="D84" s="5"/>
      <c r="E84" s="5"/>
      <c r="F84" s="5"/>
      <c r="G84" s="5"/>
      <c r="H84" s="5"/>
      <c r="I84" s="16"/>
      <c r="J84" s="5"/>
      <c r="K84" s="5"/>
      <c r="L84" s="5"/>
      <c r="M84" s="16"/>
    </row>
    <row r="85" spans="1:13">
      <c r="A85" s="6"/>
      <c r="B85" s="5"/>
      <c r="D85" s="5"/>
      <c r="E85" s="5"/>
      <c r="F85" s="5"/>
      <c r="G85" s="5"/>
      <c r="H85" s="5"/>
      <c r="I85" s="16"/>
      <c r="J85" s="5"/>
      <c r="K85" s="5"/>
      <c r="L85" s="5"/>
      <c r="M85" s="16"/>
    </row>
    <row r="86" spans="1:13">
      <c r="A86" s="6"/>
      <c r="B86" s="5"/>
      <c r="D86" s="5"/>
      <c r="E86" s="5"/>
      <c r="F86" s="5"/>
      <c r="G86" s="5"/>
      <c r="H86" s="5"/>
      <c r="I86" s="16"/>
      <c r="J86" s="5"/>
      <c r="K86" s="5"/>
      <c r="L86" s="5"/>
      <c r="M86" s="16"/>
    </row>
    <row r="87" spans="1:13">
      <c r="A87" s="6"/>
      <c r="B87" s="5"/>
      <c r="D87" s="5"/>
      <c r="E87" s="5"/>
      <c r="F87" s="5"/>
      <c r="G87" s="5"/>
      <c r="H87" s="5"/>
      <c r="I87" s="16"/>
      <c r="J87" s="5"/>
      <c r="K87" s="5"/>
      <c r="L87" s="5"/>
      <c r="M87" s="16"/>
    </row>
    <row r="88" spans="1:13">
      <c r="A88" s="6"/>
      <c r="B88" s="5"/>
      <c r="D88" s="5"/>
      <c r="E88" s="5"/>
      <c r="F88" s="5"/>
      <c r="G88" s="5"/>
      <c r="H88" s="5"/>
      <c r="I88" s="16"/>
      <c r="J88" s="5"/>
      <c r="K88" s="5"/>
      <c r="L88" s="5"/>
      <c r="M88" s="16"/>
    </row>
    <row r="89" spans="1:13">
      <c r="A89" s="6"/>
      <c r="B89" s="5"/>
      <c r="D89" s="5"/>
      <c r="E89" s="5"/>
      <c r="F89" s="5"/>
      <c r="G89" s="5"/>
      <c r="H89" s="5"/>
      <c r="I89" s="16"/>
      <c r="J89" s="5"/>
      <c r="K89" s="5"/>
      <c r="L89" s="5"/>
      <c r="M89" s="16"/>
    </row>
    <row r="90" spans="1:13">
      <c r="A90" s="6"/>
      <c r="B90" s="5"/>
      <c r="D90" s="5"/>
      <c r="E90" s="5"/>
      <c r="F90" s="5"/>
      <c r="G90" s="5"/>
      <c r="H90" s="5"/>
      <c r="I90" s="16"/>
      <c r="J90" s="5"/>
      <c r="K90" s="5"/>
      <c r="L90" s="5"/>
      <c r="M90" s="16"/>
    </row>
    <row r="91" spans="1:13">
      <c r="A91" s="6"/>
      <c r="B91" s="5"/>
      <c r="D91" s="5"/>
      <c r="E91" s="5"/>
      <c r="F91" s="5"/>
      <c r="G91" s="5"/>
      <c r="H91" s="5"/>
      <c r="I91" s="16"/>
      <c r="J91" s="5"/>
      <c r="K91" s="5"/>
      <c r="L91" s="5"/>
      <c r="M91" s="16"/>
    </row>
    <row r="92" spans="1:13">
      <c r="A92" s="6"/>
      <c r="B92" s="5"/>
      <c r="D92" s="5"/>
      <c r="E92" s="5"/>
      <c r="F92" s="5"/>
      <c r="G92" s="5"/>
      <c r="H92" s="5"/>
      <c r="I92" s="16"/>
      <c r="J92" s="5"/>
      <c r="K92" s="5"/>
      <c r="L92" s="5"/>
      <c r="M92" s="16"/>
    </row>
    <row r="93" spans="1:13">
      <c r="A93" s="6"/>
      <c r="B93" s="5"/>
      <c r="D93" s="5"/>
      <c r="E93" s="5"/>
      <c r="F93" s="5"/>
      <c r="G93" s="5"/>
      <c r="H93" s="5"/>
      <c r="I93" s="16"/>
      <c r="J93" s="5"/>
      <c r="K93" s="5"/>
      <c r="L93" s="5"/>
      <c r="M93" s="16"/>
    </row>
    <row r="94" spans="1:13">
      <c r="A94" s="6"/>
      <c r="B94" s="5"/>
      <c r="D94" s="5"/>
      <c r="E94" s="5"/>
      <c r="F94" s="5"/>
      <c r="G94" s="5"/>
      <c r="H94" s="5"/>
      <c r="I94" s="16"/>
      <c r="J94" s="5"/>
      <c r="K94" s="5"/>
      <c r="L94" s="5"/>
      <c r="M94" s="16"/>
    </row>
    <row r="95" spans="1:13">
      <c r="A95" s="6"/>
      <c r="B95" s="5"/>
      <c r="D95" s="5"/>
      <c r="E95" s="5"/>
      <c r="F95" s="5"/>
      <c r="G95" s="5"/>
      <c r="H95" s="5"/>
      <c r="I95" s="16"/>
      <c r="J95" s="5"/>
      <c r="K95" s="5"/>
      <c r="L95" s="5"/>
      <c r="M95" s="16"/>
    </row>
    <row r="96" spans="1:13">
      <c r="A96" s="6"/>
      <c r="B96" s="5"/>
      <c r="D96" s="5"/>
      <c r="E96" s="5"/>
      <c r="F96" s="5"/>
      <c r="G96" s="5"/>
      <c r="H96" s="5"/>
      <c r="I96" s="16"/>
      <c r="J96" s="5"/>
      <c r="K96" s="5"/>
      <c r="L96" s="5"/>
      <c r="M96" s="16"/>
    </row>
    <row r="97" spans="1:13">
      <c r="A97" s="6"/>
      <c r="B97" s="5"/>
      <c r="D97" s="5"/>
      <c r="E97" s="5"/>
      <c r="F97" s="5"/>
      <c r="G97" s="5"/>
      <c r="H97" s="5"/>
      <c r="I97" s="16"/>
      <c r="J97" s="5"/>
      <c r="K97" s="5"/>
      <c r="L97" s="5">
        <f t="shared" ref="L97:L98" si="4">(K97*E97)</f>
        <v>0</v>
      </c>
      <c r="M97" s="16"/>
    </row>
    <row r="98" spans="1:13">
      <c r="A98" s="6"/>
      <c r="B98" s="5"/>
      <c r="D98" s="5"/>
      <c r="E98" s="5"/>
      <c r="F98" s="5"/>
      <c r="G98" s="5"/>
      <c r="H98" s="5"/>
      <c r="I98" s="16"/>
      <c r="J98" s="5"/>
      <c r="K98" s="5"/>
      <c r="L98" s="5">
        <f t="shared" si="4"/>
        <v>0</v>
      </c>
      <c r="M98" s="16"/>
    </row>
    <row r="99" spans="1:13">
      <c r="K99" s="5"/>
      <c r="L99" s="5"/>
    </row>
    <row r="100" spans="1:13">
      <c r="K100" s="5"/>
      <c r="L100" s="5"/>
    </row>
  </sheetData>
  <autoFilter ref="A1:M4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topLeftCell="A22" workbookViewId="0">
      <selection activeCell="M46" sqref="M46"/>
    </sheetView>
  </sheetViews>
  <sheetFormatPr defaultRowHeight="15"/>
  <cols>
    <col min="1" max="1" width="15" style="16" customWidth="1"/>
    <col min="2" max="2" width="19.140625" style="16" customWidth="1"/>
    <col min="3" max="3" width="9.140625" hidden="1" customWidth="1"/>
    <col min="4" max="4" width="16.85546875" style="16" customWidth="1"/>
    <col min="5" max="5" width="17.42578125" style="16" customWidth="1"/>
    <col min="6" max="6" width="16.7109375" style="16" customWidth="1"/>
    <col min="7" max="7" width="14.42578125" style="16" customWidth="1"/>
    <col min="8" max="8" width="14.85546875" style="16" customWidth="1"/>
    <col min="9" max="9" width="13.5703125" style="16" customWidth="1"/>
    <col min="10" max="10" width="14.28515625" style="16" customWidth="1"/>
    <col min="11" max="11" width="12.85546875" customWidth="1"/>
    <col min="12" max="12" width="13.7109375" customWidth="1"/>
    <col min="13" max="13" width="9.140625" style="16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44683</v>
      </c>
      <c r="B2" s="5" t="s">
        <v>39</v>
      </c>
      <c r="D2" s="5" t="s">
        <v>36</v>
      </c>
      <c r="E2" s="5">
        <v>10000</v>
      </c>
      <c r="F2" s="5" t="s">
        <v>10</v>
      </c>
      <c r="G2" s="5">
        <v>80.8</v>
      </c>
      <c r="H2" s="5">
        <v>80.599999999999994</v>
      </c>
      <c r="I2" s="5">
        <v>81.099999999999994</v>
      </c>
      <c r="J2" s="5">
        <v>80.87</v>
      </c>
      <c r="K2" s="5">
        <f t="shared" ref="K2:K44" si="0">IF(F2="BUY",J2-G2,G2-J2)</f>
        <v>7.000000000000739E-2</v>
      </c>
      <c r="L2" s="5">
        <f>(K2*E2)</f>
        <v>700.0000000000739</v>
      </c>
      <c r="M2" s="16" t="s">
        <v>32</v>
      </c>
    </row>
    <row r="3" spans="1:13">
      <c r="A3" s="6">
        <v>44683</v>
      </c>
      <c r="B3" s="5" t="s">
        <v>46</v>
      </c>
      <c r="D3" s="5" t="s">
        <v>36</v>
      </c>
      <c r="E3" s="5">
        <v>10000</v>
      </c>
      <c r="F3" s="5" t="s">
        <v>10</v>
      </c>
      <c r="G3" s="5">
        <v>59.09</v>
      </c>
      <c r="H3" s="5">
        <v>58.89</v>
      </c>
      <c r="I3" s="5">
        <v>59.4</v>
      </c>
      <c r="J3" s="5">
        <v>59.13</v>
      </c>
      <c r="K3" s="5">
        <f t="shared" si="0"/>
        <v>3.9999999999999147E-2</v>
      </c>
      <c r="L3" s="5">
        <f t="shared" ref="L3:L44" si="1">(K3*E3)</f>
        <v>399.99999999999147</v>
      </c>
      <c r="M3" s="16" t="s">
        <v>32</v>
      </c>
    </row>
    <row r="4" spans="1:13">
      <c r="A4" s="6">
        <v>44683</v>
      </c>
      <c r="B4" s="16" t="s">
        <v>42</v>
      </c>
      <c r="D4" s="16" t="s">
        <v>36</v>
      </c>
      <c r="E4" s="16">
        <v>20</v>
      </c>
      <c r="F4" s="16" t="s">
        <v>10</v>
      </c>
      <c r="G4" s="16">
        <v>50680</v>
      </c>
      <c r="H4" s="16">
        <v>50540</v>
      </c>
      <c r="I4" s="16">
        <v>51100</v>
      </c>
      <c r="J4" s="16">
        <v>50770</v>
      </c>
      <c r="K4" s="5">
        <f t="shared" si="0"/>
        <v>90</v>
      </c>
      <c r="L4" s="5">
        <f t="shared" si="1"/>
        <v>1800</v>
      </c>
      <c r="M4" s="16" t="s">
        <v>32</v>
      </c>
    </row>
    <row r="5" spans="1:13">
      <c r="A5" s="6">
        <v>44684</v>
      </c>
      <c r="B5" s="16" t="s">
        <v>14</v>
      </c>
      <c r="D5" s="16" t="s">
        <v>35</v>
      </c>
      <c r="E5" s="16">
        <v>5000</v>
      </c>
      <c r="F5" s="16" t="s">
        <v>12</v>
      </c>
      <c r="G5" s="16">
        <v>183</v>
      </c>
      <c r="H5" s="16">
        <v>184</v>
      </c>
      <c r="I5" s="16">
        <v>180</v>
      </c>
      <c r="J5" s="16">
        <v>184</v>
      </c>
      <c r="K5" s="5">
        <f t="shared" si="0"/>
        <v>-1</v>
      </c>
      <c r="L5" s="5">
        <f t="shared" si="1"/>
        <v>-5000</v>
      </c>
      <c r="M5" s="16" t="s">
        <v>33</v>
      </c>
    </row>
    <row r="6" spans="1:13">
      <c r="A6" s="6">
        <v>44685</v>
      </c>
      <c r="B6" s="16" t="s">
        <v>43</v>
      </c>
      <c r="D6" s="16" t="s">
        <v>36</v>
      </c>
      <c r="E6" s="16">
        <v>10000</v>
      </c>
      <c r="F6" s="16" t="s">
        <v>10</v>
      </c>
      <c r="G6" s="16">
        <v>95.91</v>
      </c>
      <c r="H6" s="16">
        <v>95.67</v>
      </c>
      <c r="I6" s="16">
        <v>96.2</v>
      </c>
      <c r="J6" s="16">
        <v>95.97</v>
      </c>
      <c r="K6" s="5">
        <f t="shared" si="0"/>
        <v>6.0000000000002274E-2</v>
      </c>
      <c r="L6" s="5">
        <f t="shared" si="1"/>
        <v>600.00000000002274</v>
      </c>
      <c r="M6" s="16" t="s">
        <v>32</v>
      </c>
    </row>
    <row r="7" spans="1:13">
      <c r="A7" s="6">
        <v>44685</v>
      </c>
      <c r="B7" s="16" t="s">
        <v>39</v>
      </c>
      <c r="D7" s="16" t="s">
        <v>36</v>
      </c>
      <c r="E7" s="16">
        <v>10000</v>
      </c>
      <c r="F7" s="16" t="s">
        <v>10</v>
      </c>
      <c r="G7" s="16">
        <v>80.72</v>
      </c>
      <c r="H7" s="16">
        <v>80.58</v>
      </c>
      <c r="I7" s="16">
        <v>81</v>
      </c>
      <c r="J7" s="16">
        <v>80.819999999999993</v>
      </c>
      <c r="K7" s="5">
        <f t="shared" si="0"/>
        <v>9.9999999999994316E-2</v>
      </c>
      <c r="L7" s="5">
        <f t="shared" si="1"/>
        <v>999.99999999994316</v>
      </c>
      <c r="M7" s="16" t="s">
        <v>32</v>
      </c>
    </row>
    <row r="8" spans="1:13">
      <c r="A8" s="6">
        <v>44685</v>
      </c>
      <c r="B8" s="16" t="s">
        <v>14</v>
      </c>
      <c r="D8" s="16" t="s">
        <v>36</v>
      </c>
      <c r="E8" s="16">
        <v>5000</v>
      </c>
      <c r="F8" s="16" t="s">
        <v>12</v>
      </c>
      <c r="G8" s="16">
        <v>184.5</v>
      </c>
      <c r="H8" s="16">
        <v>185.5</v>
      </c>
      <c r="I8" s="16">
        <v>180</v>
      </c>
      <c r="J8" s="16">
        <v>185.5</v>
      </c>
      <c r="K8" s="5">
        <f t="shared" si="0"/>
        <v>-1</v>
      </c>
      <c r="L8" s="5">
        <f t="shared" si="1"/>
        <v>-5000</v>
      </c>
      <c r="M8" s="16" t="s">
        <v>33</v>
      </c>
    </row>
    <row r="9" spans="1:13">
      <c r="A9" s="6">
        <v>44686</v>
      </c>
      <c r="B9" s="16" t="s">
        <v>43</v>
      </c>
      <c r="D9" s="16" t="s">
        <v>36</v>
      </c>
      <c r="E9" s="16">
        <v>10000</v>
      </c>
      <c r="F9" s="16" t="s">
        <v>10</v>
      </c>
      <c r="G9" s="16">
        <v>95.73</v>
      </c>
      <c r="H9" s="16">
        <v>93.5</v>
      </c>
      <c r="I9" s="16">
        <v>96.2</v>
      </c>
      <c r="J9" s="16">
        <v>96.075000000000003</v>
      </c>
      <c r="K9" s="5">
        <f t="shared" si="0"/>
        <v>0.34499999999999886</v>
      </c>
      <c r="L9" s="5">
        <f t="shared" si="1"/>
        <v>3449.9999999999886</v>
      </c>
      <c r="M9" s="16" t="s">
        <v>32</v>
      </c>
    </row>
    <row r="10" spans="1:13">
      <c r="A10" s="6">
        <v>44686</v>
      </c>
      <c r="B10" s="16" t="s">
        <v>46</v>
      </c>
      <c r="D10" s="16" t="s">
        <v>36</v>
      </c>
      <c r="E10" s="16">
        <v>10000</v>
      </c>
      <c r="F10" s="16" t="s">
        <v>10</v>
      </c>
      <c r="G10" s="16">
        <v>59.02</v>
      </c>
      <c r="H10" s="16">
        <v>58.8</v>
      </c>
      <c r="I10" s="16">
        <v>59.4</v>
      </c>
      <c r="J10" s="16">
        <v>59.03</v>
      </c>
      <c r="K10" s="5">
        <f t="shared" si="0"/>
        <v>9.9999999999980105E-3</v>
      </c>
      <c r="L10" s="5">
        <f t="shared" si="1"/>
        <v>99.999999999980105</v>
      </c>
      <c r="M10" s="16" t="s">
        <v>32</v>
      </c>
    </row>
    <row r="11" spans="1:13">
      <c r="A11" s="6">
        <v>44687</v>
      </c>
      <c r="B11" s="16" t="s">
        <v>43</v>
      </c>
      <c r="D11" s="16" t="s">
        <v>36</v>
      </c>
      <c r="E11" s="16">
        <v>10000</v>
      </c>
      <c r="F11" s="16" t="s">
        <v>10</v>
      </c>
      <c r="G11" s="16">
        <v>95.2</v>
      </c>
      <c r="H11" s="16">
        <v>95</v>
      </c>
      <c r="I11" s="16">
        <v>95.5</v>
      </c>
      <c r="J11" s="16">
        <v>95.35</v>
      </c>
      <c r="K11" s="5">
        <f t="shared" si="0"/>
        <v>0.14999999999999147</v>
      </c>
      <c r="L11" s="5">
        <f t="shared" si="1"/>
        <v>1499.9999999999147</v>
      </c>
      <c r="M11" s="16" t="s">
        <v>32</v>
      </c>
    </row>
    <row r="12" spans="1:13">
      <c r="A12" s="6">
        <v>44687</v>
      </c>
      <c r="B12" s="16" t="s">
        <v>46</v>
      </c>
      <c r="D12" s="16" t="s">
        <v>36</v>
      </c>
      <c r="E12" s="16">
        <v>10000</v>
      </c>
      <c r="F12" s="16" t="s">
        <v>10</v>
      </c>
      <c r="G12" s="16">
        <v>59.05</v>
      </c>
      <c r="H12" s="16">
        <v>58.8</v>
      </c>
      <c r="I12" s="16">
        <v>59.4</v>
      </c>
      <c r="J12" s="16">
        <v>59.2</v>
      </c>
      <c r="K12" s="5">
        <f t="shared" si="0"/>
        <v>0.15000000000000568</v>
      </c>
      <c r="L12" s="5">
        <f t="shared" si="1"/>
        <v>1500.0000000000568</v>
      </c>
      <c r="M12" s="16" t="s">
        <v>32</v>
      </c>
    </row>
    <row r="13" spans="1:13">
      <c r="A13" s="6">
        <v>44687</v>
      </c>
      <c r="B13" s="16" t="s">
        <v>56</v>
      </c>
      <c r="D13" s="16" t="s">
        <v>36</v>
      </c>
      <c r="E13" s="16">
        <v>50</v>
      </c>
      <c r="F13" s="16" t="s">
        <v>10</v>
      </c>
      <c r="G13" s="16">
        <v>14600</v>
      </c>
      <c r="H13" s="16">
        <v>14500</v>
      </c>
      <c r="I13" s="16">
        <v>14800</v>
      </c>
      <c r="J13" s="16">
        <v>14680</v>
      </c>
      <c r="K13" s="5">
        <f t="shared" si="0"/>
        <v>80</v>
      </c>
      <c r="L13" s="5">
        <f t="shared" si="1"/>
        <v>4000</v>
      </c>
      <c r="M13" s="16" t="s">
        <v>32</v>
      </c>
    </row>
    <row r="14" spans="1:13">
      <c r="A14" s="6">
        <v>44687</v>
      </c>
      <c r="B14" s="16" t="s">
        <v>37</v>
      </c>
      <c r="D14" s="16" t="s">
        <v>35</v>
      </c>
      <c r="E14" s="16">
        <v>10</v>
      </c>
      <c r="F14" s="16" t="s">
        <v>10</v>
      </c>
      <c r="G14" s="16">
        <v>62950</v>
      </c>
      <c r="H14" s="16">
        <v>62650</v>
      </c>
      <c r="I14" s="16">
        <v>64000</v>
      </c>
      <c r="J14" s="16">
        <v>62650</v>
      </c>
      <c r="K14" s="5">
        <f t="shared" si="0"/>
        <v>-300</v>
      </c>
      <c r="L14" s="5">
        <f t="shared" si="1"/>
        <v>-3000</v>
      </c>
      <c r="M14" s="16" t="s">
        <v>33</v>
      </c>
    </row>
    <row r="15" spans="1:13">
      <c r="A15" s="6">
        <v>44690</v>
      </c>
      <c r="B15" s="16" t="s">
        <v>37</v>
      </c>
      <c r="D15" s="16" t="s">
        <v>35</v>
      </c>
      <c r="E15" s="16">
        <v>10</v>
      </c>
      <c r="F15" s="16" t="s">
        <v>10</v>
      </c>
      <c r="G15" s="16">
        <v>62650</v>
      </c>
      <c r="H15" s="16">
        <v>62400</v>
      </c>
      <c r="I15" s="16">
        <v>63100</v>
      </c>
      <c r="J15" s="16">
        <v>62830</v>
      </c>
      <c r="K15" s="5">
        <f t="shared" si="0"/>
        <v>180</v>
      </c>
      <c r="L15" s="5">
        <f t="shared" si="1"/>
        <v>1800</v>
      </c>
      <c r="M15" s="16" t="s">
        <v>32</v>
      </c>
    </row>
    <row r="16" spans="1:13">
      <c r="A16" s="6">
        <v>44690</v>
      </c>
      <c r="B16" s="16" t="s">
        <v>43</v>
      </c>
      <c r="D16" s="16" t="s">
        <v>36</v>
      </c>
      <c r="E16" s="16">
        <v>10000</v>
      </c>
      <c r="F16" s="16" t="s">
        <v>10</v>
      </c>
      <c r="G16" s="16">
        <v>95.43</v>
      </c>
      <c r="H16" s="16">
        <v>95.28</v>
      </c>
      <c r="I16" s="16">
        <v>95.8</v>
      </c>
      <c r="J16" s="16">
        <v>95.32</v>
      </c>
      <c r="K16" s="5">
        <f t="shared" si="0"/>
        <v>-0.11000000000001364</v>
      </c>
      <c r="L16" s="5">
        <f t="shared" si="1"/>
        <v>-1100.0000000001364</v>
      </c>
      <c r="M16" s="16" t="s">
        <v>33</v>
      </c>
    </row>
    <row r="17" spans="1:13">
      <c r="A17" s="6">
        <v>44690</v>
      </c>
      <c r="B17" s="16" t="s">
        <v>56</v>
      </c>
      <c r="D17" s="16" t="s">
        <v>35</v>
      </c>
      <c r="E17" s="16">
        <v>50</v>
      </c>
      <c r="F17" s="16" t="s">
        <v>10</v>
      </c>
      <c r="G17" s="16">
        <v>15520</v>
      </c>
      <c r="H17" s="16">
        <v>15420</v>
      </c>
      <c r="I17" s="16">
        <v>15700</v>
      </c>
      <c r="J17" s="16">
        <v>15560</v>
      </c>
      <c r="K17" s="5">
        <f t="shared" si="0"/>
        <v>40</v>
      </c>
      <c r="L17" s="5">
        <f t="shared" si="1"/>
        <v>2000</v>
      </c>
      <c r="M17" s="16" t="s">
        <v>32</v>
      </c>
    </row>
    <row r="18" spans="1:13">
      <c r="A18" s="6">
        <v>44691</v>
      </c>
      <c r="B18" s="16" t="s">
        <v>43</v>
      </c>
      <c r="D18" s="16" t="s">
        <v>35</v>
      </c>
      <c r="E18" s="16">
        <v>10000</v>
      </c>
      <c r="F18" s="16" t="s">
        <v>10</v>
      </c>
      <c r="G18" s="16">
        <v>95.6</v>
      </c>
      <c r="H18" s="16">
        <v>95.4</v>
      </c>
      <c r="I18" s="16">
        <v>96.2</v>
      </c>
      <c r="J18" s="16">
        <v>95.7</v>
      </c>
      <c r="K18" s="5">
        <f t="shared" si="0"/>
        <v>0.10000000000000853</v>
      </c>
      <c r="L18" s="5">
        <f t="shared" si="1"/>
        <v>1000.0000000000853</v>
      </c>
      <c r="M18" s="16" t="s">
        <v>32</v>
      </c>
    </row>
    <row r="19" spans="1:13">
      <c r="A19" s="6">
        <v>44691</v>
      </c>
      <c r="B19" s="16" t="s">
        <v>46</v>
      </c>
      <c r="D19" s="16" t="s">
        <v>35</v>
      </c>
      <c r="E19" s="16">
        <v>10000</v>
      </c>
      <c r="F19" s="16" t="s">
        <v>10</v>
      </c>
      <c r="G19" s="16">
        <v>59.5</v>
      </c>
      <c r="H19" s="16">
        <v>59.3</v>
      </c>
      <c r="I19" s="16">
        <v>60</v>
      </c>
      <c r="J19" s="16">
        <v>59.69</v>
      </c>
      <c r="K19" s="5">
        <f t="shared" si="0"/>
        <v>0.18999999999999773</v>
      </c>
      <c r="L19" s="5">
        <f t="shared" si="1"/>
        <v>1899.9999999999773</v>
      </c>
      <c r="M19" s="16" t="s">
        <v>32</v>
      </c>
    </row>
    <row r="20" spans="1:13">
      <c r="A20" s="6">
        <v>44692</v>
      </c>
      <c r="B20" s="16" t="s">
        <v>42</v>
      </c>
      <c r="D20" s="16" t="s">
        <v>35</v>
      </c>
      <c r="E20" s="16">
        <v>20</v>
      </c>
      <c r="F20" s="16" t="s">
        <v>12</v>
      </c>
      <c r="G20" s="16">
        <v>50750</v>
      </c>
      <c r="H20" s="16">
        <v>50950</v>
      </c>
      <c r="I20" s="16">
        <v>50500</v>
      </c>
      <c r="J20" s="16">
        <v>50950</v>
      </c>
      <c r="K20" s="5">
        <f t="shared" si="0"/>
        <v>-200</v>
      </c>
      <c r="L20" s="5">
        <f t="shared" si="1"/>
        <v>-4000</v>
      </c>
      <c r="M20" s="16" t="s">
        <v>33</v>
      </c>
    </row>
    <row r="21" spans="1:13">
      <c r="A21" s="6">
        <v>44693</v>
      </c>
      <c r="B21" s="16" t="s">
        <v>42</v>
      </c>
      <c r="D21" s="16" t="s">
        <v>35</v>
      </c>
      <c r="E21" s="16">
        <v>20</v>
      </c>
      <c r="F21" s="16" t="s">
        <v>12</v>
      </c>
      <c r="G21" s="16">
        <v>50900</v>
      </c>
      <c r="H21" s="16">
        <v>51200</v>
      </c>
      <c r="I21" s="16">
        <v>50300</v>
      </c>
      <c r="J21" s="16">
        <v>50545</v>
      </c>
      <c r="K21" s="5">
        <f t="shared" si="0"/>
        <v>355</v>
      </c>
      <c r="L21" s="5">
        <f t="shared" si="1"/>
        <v>7100</v>
      </c>
      <c r="M21" s="16" t="s">
        <v>32</v>
      </c>
    </row>
    <row r="22" spans="1:13">
      <c r="A22" s="6">
        <v>44693</v>
      </c>
      <c r="B22" s="16" t="s">
        <v>114</v>
      </c>
      <c r="D22" s="16" t="s">
        <v>35</v>
      </c>
      <c r="E22" s="16">
        <v>10000</v>
      </c>
      <c r="F22" s="16" t="s">
        <v>10</v>
      </c>
      <c r="G22" s="16">
        <v>0.26</v>
      </c>
      <c r="H22" s="16">
        <v>0.15</v>
      </c>
      <c r="I22" s="16">
        <v>0.5</v>
      </c>
      <c r="J22" s="16">
        <v>0.15</v>
      </c>
      <c r="K22" s="5">
        <f t="shared" si="0"/>
        <v>-0.11000000000000001</v>
      </c>
      <c r="L22" s="5">
        <f t="shared" si="1"/>
        <v>-1100.0000000000002</v>
      </c>
      <c r="M22" s="16" t="s">
        <v>33</v>
      </c>
    </row>
    <row r="23" spans="1:13">
      <c r="A23" s="6">
        <v>44693</v>
      </c>
      <c r="B23" s="16" t="s">
        <v>42</v>
      </c>
      <c r="D23" s="16" t="s">
        <v>35</v>
      </c>
      <c r="E23" s="16">
        <v>20</v>
      </c>
      <c r="F23" s="16" t="s">
        <v>12</v>
      </c>
      <c r="G23" s="16">
        <v>50300</v>
      </c>
      <c r="H23" s="16">
        <v>50500</v>
      </c>
      <c r="I23" s="16">
        <v>49800</v>
      </c>
      <c r="J23" s="16">
        <v>50015</v>
      </c>
      <c r="K23" s="5">
        <f t="shared" si="0"/>
        <v>285</v>
      </c>
      <c r="L23" s="5">
        <f t="shared" si="1"/>
        <v>5700</v>
      </c>
      <c r="M23" s="16" t="s">
        <v>32</v>
      </c>
    </row>
    <row r="24" spans="1:13">
      <c r="A24" s="6">
        <v>44697</v>
      </c>
      <c r="B24" s="16" t="s">
        <v>56</v>
      </c>
      <c r="D24" s="16" t="s">
        <v>35</v>
      </c>
      <c r="E24" s="16">
        <v>50</v>
      </c>
      <c r="F24" s="16" t="s">
        <v>10</v>
      </c>
      <c r="G24" s="16">
        <v>14150</v>
      </c>
      <c r="H24" s="16">
        <v>14050</v>
      </c>
      <c r="I24" s="16">
        <v>14300</v>
      </c>
      <c r="J24" s="16">
        <v>14255</v>
      </c>
      <c r="K24" s="5">
        <f t="shared" si="0"/>
        <v>105</v>
      </c>
      <c r="L24" s="5">
        <f t="shared" si="1"/>
        <v>5250</v>
      </c>
      <c r="M24" s="16" t="s">
        <v>32</v>
      </c>
    </row>
    <row r="25" spans="1:13">
      <c r="A25" s="6">
        <v>44698</v>
      </c>
      <c r="B25" s="16" t="s">
        <v>56</v>
      </c>
      <c r="D25" s="16" t="s">
        <v>35</v>
      </c>
      <c r="E25" s="16">
        <v>50</v>
      </c>
      <c r="F25" s="16" t="s">
        <v>10</v>
      </c>
      <c r="G25" s="16">
        <v>14340</v>
      </c>
      <c r="H25" s="16">
        <v>14200</v>
      </c>
      <c r="I25" s="16">
        <v>14500</v>
      </c>
      <c r="J25" s="16">
        <v>14385</v>
      </c>
      <c r="K25" s="5">
        <f t="shared" si="0"/>
        <v>45</v>
      </c>
      <c r="L25" s="5">
        <f t="shared" si="1"/>
        <v>2250</v>
      </c>
      <c r="M25" s="16" t="s">
        <v>32</v>
      </c>
    </row>
    <row r="26" spans="1:13">
      <c r="A26" s="6">
        <v>44698</v>
      </c>
      <c r="B26" s="16" t="s">
        <v>46</v>
      </c>
      <c r="D26" s="16" t="s">
        <v>35</v>
      </c>
      <c r="E26" s="16">
        <v>10000</v>
      </c>
      <c r="F26" s="16" t="s">
        <v>10</v>
      </c>
      <c r="G26" s="16">
        <v>60.05</v>
      </c>
      <c r="H26" s="16">
        <v>59.85</v>
      </c>
      <c r="I26" s="16">
        <v>60.3</v>
      </c>
      <c r="J26" s="16">
        <v>60.22</v>
      </c>
      <c r="K26" s="5">
        <f t="shared" si="0"/>
        <v>0.17000000000000171</v>
      </c>
      <c r="L26" s="5">
        <f t="shared" si="1"/>
        <v>1700.0000000000171</v>
      </c>
      <c r="M26" s="16" t="s">
        <v>32</v>
      </c>
    </row>
    <row r="27" spans="1:13">
      <c r="A27" s="6">
        <v>44698</v>
      </c>
      <c r="B27" s="16" t="s">
        <v>14</v>
      </c>
      <c r="D27" s="16" t="s">
        <v>36</v>
      </c>
      <c r="E27" s="16">
        <v>5000</v>
      </c>
      <c r="F27" s="16" t="s">
        <v>10</v>
      </c>
      <c r="G27" s="16">
        <v>182.7</v>
      </c>
      <c r="H27" s="16">
        <v>181.7</v>
      </c>
      <c r="I27" s="16">
        <v>185</v>
      </c>
      <c r="J27" s="16">
        <v>181.7</v>
      </c>
      <c r="K27" s="5">
        <f t="shared" si="0"/>
        <v>-1</v>
      </c>
      <c r="L27" s="5">
        <f t="shared" si="1"/>
        <v>-5000</v>
      </c>
      <c r="M27" s="16" t="s">
        <v>33</v>
      </c>
    </row>
    <row r="28" spans="1:13">
      <c r="A28" s="6">
        <v>44699</v>
      </c>
      <c r="B28" s="16" t="s">
        <v>43</v>
      </c>
      <c r="D28" s="16" t="s">
        <v>36</v>
      </c>
      <c r="E28" s="16">
        <v>10000</v>
      </c>
      <c r="F28" s="16" t="s">
        <v>10</v>
      </c>
      <c r="G28" s="16">
        <v>96.2</v>
      </c>
      <c r="H28" s="16">
        <v>96</v>
      </c>
      <c r="I28" s="16">
        <v>96.5</v>
      </c>
      <c r="J28" s="16">
        <v>96.24</v>
      </c>
      <c r="K28" s="5">
        <f t="shared" si="0"/>
        <v>3.9999999999992042E-2</v>
      </c>
      <c r="L28" s="5">
        <f t="shared" si="1"/>
        <v>399.99999999992042</v>
      </c>
      <c r="M28" s="16" t="s">
        <v>32</v>
      </c>
    </row>
    <row r="29" spans="1:13">
      <c r="A29" s="6">
        <v>44699</v>
      </c>
      <c r="B29" s="16" t="s">
        <v>14</v>
      </c>
      <c r="D29" s="16" t="s">
        <v>36</v>
      </c>
      <c r="E29" s="16">
        <v>5000</v>
      </c>
      <c r="F29" s="16" t="s">
        <v>10</v>
      </c>
      <c r="G29" s="16">
        <v>181.5</v>
      </c>
      <c r="H29" s="16">
        <v>180.5</v>
      </c>
      <c r="I29" s="16">
        <v>183</v>
      </c>
      <c r="J29" s="16">
        <v>181.6</v>
      </c>
      <c r="K29" s="5">
        <f t="shared" si="0"/>
        <v>9.9999999999994316E-2</v>
      </c>
      <c r="L29" s="5">
        <f t="shared" si="1"/>
        <v>499.99999999997158</v>
      </c>
      <c r="M29" s="16" t="s">
        <v>32</v>
      </c>
    </row>
    <row r="30" spans="1:13">
      <c r="A30" s="6">
        <v>44699</v>
      </c>
      <c r="B30" s="16" t="s">
        <v>56</v>
      </c>
      <c r="D30" s="16" t="s">
        <v>35</v>
      </c>
      <c r="E30" s="16">
        <v>50</v>
      </c>
      <c r="F30" s="16" t="s">
        <v>10</v>
      </c>
      <c r="G30" s="16">
        <v>14250</v>
      </c>
      <c r="H30" s="16">
        <v>14150</v>
      </c>
      <c r="I30" s="16">
        <v>14400</v>
      </c>
      <c r="J30" s="16">
        <v>14300</v>
      </c>
      <c r="K30" s="5">
        <f t="shared" si="0"/>
        <v>50</v>
      </c>
      <c r="L30" s="5">
        <f t="shared" si="1"/>
        <v>2500</v>
      </c>
      <c r="M30" s="16" t="s">
        <v>32</v>
      </c>
    </row>
    <row r="31" spans="1:13">
      <c r="A31" s="6">
        <v>44700</v>
      </c>
      <c r="B31" s="16" t="s">
        <v>56</v>
      </c>
      <c r="D31" s="16" t="s">
        <v>35</v>
      </c>
      <c r="E31" s="16">
        <v>50</v>
      </c>
      <c r="F31" s="16" t="s">
        <v>10</v>
      </c>
      <c r="G31" s="16">
        <v>14230</v>
      </c>
      <c r="H31" s="16">
        <v>14130</v>
      </c>
      <c r="I31" s="16">
        <v>14400</v>
      </c>
      <c r="J31" s="16">
        <v>14350</v>
      </c>
      <c r="K31" s="5">
        <f t="shared" si="0"/>
        <v>120</v>
      </c>
      <c r="L31" s="5">
        <f t="shared" si="1"/>
        <v>6000</v>
      </c>
      <c r="M31" s="16" t="s">
        <v>32</v>
      </c>
    </row>
    <row r="32" spans="1:13">
      <c r="A32" s="6">
        <v>44700</v>
      </c>
      <c r="B32" s="16" t="s">
        <v>14</v>
      </c>
      <c r="D32" s="16" t="s">
        <v>35</v>
      </c>
      <c r="E32" s="16">
        <v>5000</v>
      </c>
      <c r="F32" s="16" t="s">
        <v>10</v>
      </c>
      <c r="G32" s="16">
        <v>180.4</v>
      </c>
      <c r="H32" s="16">
        <v>179.5</v>
      </c>
      <c r="I32" s="16">
        <v>184</v>
      </c>
      <c r="J32" s="16">
        <v>183.2</v>
      </c>
      <c r="K32" s="5">
        <f t="shared" si="0"/>
        <v>2.7999999999999829</v>
      </c>
      <c r="L32" s="5">
        <f t="shared" si="1"/>
        <v>13999.999999999915</v>
      </c>
      <c r="M32" s="16" t="s">
        <v>32</v>
      </c>
    </row>
    <row r="33" spans="1:13">
      <c r="A33" s="6">
        <v>44701</v>
      </c>
      <c r="B33" s="16" t="s">
        <v>17</v>
      </c>
      <c r="D33" s="16" t="s">
        <v>36</v>
      </c>
      <c r="E33" s="16">
        <v>2500</v>
      </c>
      <c r="F33" s="16" t="s">
        <v>12</v>
      </c>
      <c r="G33" s="16">
        <v>777</v>
      </c>
      <c r="H33" s="16">
        <v>779</v>
      </c>
      <c r="I33" s="16">
        <v>774</v>
      </c>
      <c r="J33" s="16">
        <v>776</v>
      </c>
      <c r="K33" s="5">
        <f t="shared" si="0"/>
        <v>1</v>
      </c>
      <c r="L33" s="5">
        <f t="shared" si="1"/>
        <v>2500</v>
      </c>
      <c r="M33" s="16" t="s">
        <v>32</v>
      </c>
    </row>
    <row r="34" spans="1:13">
      <c r="A34" s="6">
        <v>44704</v>
      </c>
      <c r="B34" s="16" t="s">
        <v>37</v>
      </c>
      <c r="D34" s="16" t="s">
        <v>36</v>
      </c>
      <c r="E34" s="16">
        <v>10</v>
      </c>
      <c r="F34" s="16" t="s">
        <v>10</v>
      </c>
      <c r="G34" s="16">
        <v>62300</v>
      </c>
      <c r="H34" s="16">
        <v>61800</v>
      </c>
      <c r="I34" s="16">
        <v>63000</v>
      </c>
      <c r="J34" s="16">
        <v>62480</v>
      </c>
      <c r="K34" s="5">
        <f t="shared" si="0"/>
        <v>180</v>
      </c>
      <c r="L34" s="5">
        <f t="shared" si="1"/>
        <v>1800</v>
      </c>
      <c r="M34" s="16" t="s">
        <v>32</v>
      </c>
    </row>
    <row r="35" spans="1:13">
      <c r="A35" s="6">
        <v>44704</v>
      </c>
      <c r="B35" s="16" t="s">
        <v>38</v>
      </c>
      <c r="D35" s="16" t="s">
        <v>36</v>
      </c>
      <c r="E35" s="16">
        <v>100</v>
      </c>
      <c r="F35" s="16" t="s">
        <v>12</v>
      </c>
      <c r="G35" s="16">
        <v>8640</v>
      </c>
      <c r="H35" s="16">
        <v>8690</v>
      </c>
      <c r="I35" s="16">
        <v>8540</v>
      </c>
      <c r="J35" s="16">
        <v>8625</v>
      </c>
      <c r="K35" s="5">
        <f t="shared" si="0"/>
        <v>15</v>
      </c>
      <c r="L35" s="5">
        <f t="shared" si="1"/>
        <v>1500</v>
      </c>
      <c r="M35" s="16" t="s">
        <v>32</v>
      </c>
    </row>
    <row r="36" spans="1:13">
      <c r="A36" s="6">
        <v>44705</v>
      </c>
      <c r="B36" s="16" t="s">
        <v>38</v>
      </c>
      <c r="D36" s="16" t="s">
        <v>36</v>
      </c>
      <c r="E36" s="16">
        <v>100</v>
      </c>
      <c r="F36" s="16" t="s">
        <v>12</v>
      </c>
      <c r="G36" s="16">
        <v>8530</v>
      </c>
      <c r="H36" s="16">
        <v>8580</v>
      </c>
      <c r="I36" s="16">
        <v>8450</v>
      </c>
      <c r="J36" s="16">
        <v>8580</v>
      </c>
      <c r="K36" s="5">
        <f t="shared" si="0"/>
        <v>-50</v>
      </c>
      <c r="L36" s="5">
        <f t="shared" si="1"/>
        <v>-5000</v>
      </c>
      <c r="M36" s="16" t="s">
        <v>33</v>
      </c>
    </row>
    <row r="37" spans="1:13">
      <c r="A37" s="6">
        <v>44705</v>
      </c>
      <c r="B37" s="16" t="s">
        <v>14</v>
      </c>
      <c r="D37" s="16" t="s">
        <v>36</v>
      </c>
      <c r="E37" s="16">
        <v>5000</v>
      </c>
      <c r="F37" s="16" t="s">
        <v>10</v>
      </c>
      <c r="G37" s="16">
        <v>183.3</v>
      </c>
      <c r="H37" s="16">
        <v>182.3</v>
      </c>
      <c r="I37" s="16">
        <v>185</v>
      </c>
      <c r="J37" s="16">
        <v>182.3</v>
      </c>
      <c r="K37" s="5">
        <f t="shared" si="0"/>
        <v>-1</v>
      </c>
      <c r="L37" s="5">
        <f t="shared" si="1"/>
        <v>-5000</v>
      </c>
      <c r="M37" s="16" t="s">
        <v>33</v>
      </c>
    </row>
    <row r="38" spans="1:13">
      <c r="A38" s="6">
        <v>44706</v>
      </c>
      <c r="B38" s="16" t="s">
        <v>37</v>
      </c>
      <c r="D38" s="16" t="s">
        <v>36</v>
      </c>
      <c r="E38" s="16">
        <v>10</v>
      </c>
      <c r="F38" s="16" t="s">
        <v>10</v>
      </c>
      <c r="G38" s="16">
        <v>61700</v>
      </c>
      <c r="H38" s="16">
        <v>61300</v>
      </c>
      <c r="I38" s="16">
        <v>62300</v>
      </c>
      <c r="J38" s="16">
        <v>61810</v>
      </c>
      <c r="K38" s="5">
        <f t="shared" si="0"/>
        <v>110</v>
      </c>
      <c r="L38" s="5">
        <f t="shared" si="1"/>
        <v>1100</v>
      </c>
      <c r="M38" s="16" t="s">
        <v>32</v>
      </c>
    </row>
    <row r="39" spans="1:13">
      <c r="A39" s="6">
        <v>44706</v>
      </c>
      <c r="B39" s="16" t="s">
        <v>56</v>
      </c>
      <c r="D39" s="16" t="s">
        <v>36</v>
      </c>
      <c r="E39" s="16">
        <v>50</v>
      </c>
      <c r="F39" s="16" t="s">
        <v>10</v>
      </c>
      <c r="G39" s="16">
        <v>14510</v>
      </c>
      <c r="H39" s="16">
        <v>14400</v>
      </c>
      <c r="I39" s="16">
        <v>14650</v>
      </c>
      <c r="J39" s="16">
        <v>14560</v>
      </c>
      <c r="K39" s="5">
        <f t="shared" si="0"/>
        <v>50</v>
      </c>
      <c r="L39" s="5">
        <f t="shared" si="1"/>
        <v>2500</v>
      </c>
      <c r="M39" s="16" t="s">
        <v>32</v>
      </c>
    </row>
    <row r="40" spans="1:13">
      <c r="A40" s="6">
        <v>44707</v>
      </c>
      <c r="B40" s="16" t="s">
        <v>42</v>
      </c>
      <c r="D40" s="16" t="s">
        <v>36</v>
      </c>
      <c r="E40" s="16">
        <v>20</v>
      </c>
      <c r="F40" s="16" t="s">
        <v>10</v>
      </c>
      <c r="G40" s="16">
        <v>50700</v>
      </c>
      <c r="H40" s="16">
        <v>50500</v>
      </c>
      <c r="I40" s="16">
        <v>51000</v>
      </c>
      <c r="J40" s="16">
        <v>50760</v>
      </c>
      <c r="K40" s="5">
        <f t="shared" si="0"/>
        <v>60</v>
      </c>
      <c r="L40" s="5">
        <f t="shared" si="1"/>
        <v>1200</v>
      </c>
      <c r="M40" s="16" t="s">
        <v>32</v>
      </c>
    </row>
    <row r="41" spans="1:13">
      <c r="A41" s="6">
        <v>44707</v>
      </c>
      <c r="B41" s="16" t="s">
        <v>42</v>
      </c>
      <c r="D41" s="16" t="s">
        <v>36</v>
      </c>
      <c r="E41" s="16">
        <v>20</v>
      </c>
      <c r="F41" s="16" t="s">
        <v>10</v>
      </c>
      <c r="G41" s="16">
        <v>50750</v>
      </c>
      <c r="H41" s="16">
        <v>50550</v>
      </c>
      <c r="I41" s="16">
        <v>51100</v>
      </c>
      <c r="J41" s="16">
        <v>50990</v>
      </c>
      <c r="K41" s="5">
        <f t="shared" si="0"/>
        <v>240</v>
      </c>
      <c r="L41" s="5">
        <f t="shared" si="1"/>
        <v>4800</v>
      </c>
      <c r="M41" s="16" t="s">
        <v>32</v>
      </c>
    </row>
    <row r="42" spans="1:13">
      <c r="A42" s="6">
        <v>44708</v>
      </c>
      <c r="B42" s="16" t="s">
        <v>37</v>
      </c>
      <c r="D42" s="16" t="s">
        <v>36</v>
      </c>
      <c r="E42" s="16">
        <v>10</v>
      </c>
      <c r="F42" s="16" t="s">
        <v>10</v>
      </c>
      <c r="G42" s="16">
        <v>62600</v>
      </c>
      <c r="H42" s="16">
        <v>62200</v>
      </c>
      <c r="I42" s="16">
        <v>63000</v>
      </c>
      <c r="J42" s="16">
        <v>62860</v>
      </c>
      <c r="K42" s="5">
        <f t="shared" si="0"/>
        <v>260</v>
      </c>
      <c r="L42" s="5">
        <f t="shared" si="1"/>
        <v>2600</v>
      </c>
      <c r="M42" s="16" t="s">
        <v>32</v>
      </c>
    </row>
    <row r="43" spans="1:13">
      <c r="A43" s="6">
        <v>44708</v>
      </c>
      <c r="B43" s="16" t="s">
        <v>41</v>
      </c>
      <c r="D43" s="16" t="s">
        <v>36</v>
      </c>
      <c r="E43" s="16">
        <v>5000</v>
      </c>
      <c r="F43" s="16" t="s">
        <v>10</v>
      </c>
      <c r="G43" s="16">
        <v>241</v>
      </c>
      <c r="H43" s="16">
        <v>239.7</v>
      </c>
      <c r="I43" s="16">
        <v>244</v>
      </c>
      <c r="J43" s="16">
        <v>241.5</v>
      </c>
      <c r="K43" s="5">
        <f t="shared" si="0"/>
        <v>0.5</v>
      </c>
      <c r="L43" s="5">
        <f t="shared" si="1"/>
        <v>2500</v>
      </c>
      <c r="M43" s="16" t="s">
        <v>32</v>
      </c>
    </row>
    <row r="44" spans="1:13">
      <c r="A44" s="6">
        <v>44712</v>
      </c>
      <c r="B44" s="16" t="s">
        <v>42</v>
      </c>
      <c r="D44" s="16" t="s">
        <v>36</v>
      </c>
      <c r="E44" s="16">
        <v>20</v>
      </c>
      <c r="F44" s="16" t="s">
        <v>10</v>
      </c>
      <c r="G44" s="16">
        <v>51050</v>
      </c>
      <c r="H44" s="16">
        <v>50850</v>
      </c>
      <c r="I44" s="16">
        <v>51300</v>
      </c>
      <c r="J44" s="16">
        <v>50850</v>
      </c>
      <c r="K44" s="5">
        <f t="shared" si="0"/>
        <v>-200</v>
      </c>
      <c r="L44" s="5">
        <f t="shared" si="1"/>
        <v>-4000</v>
      </c>
      <c r="M44" s="16" t="s">
        <v>33</v>
      </c>
    </row>
    <row r="45" spans="1:13">
      <c r="L45" s="5">
        <f>SUM(L2:L44)</f>
        <v>49449.999999999724</v>
      </c>
    </row>
    <row r="47" spans="1:13">
      <c r="D47" s="16" t="s">
        <v>152</v>
      </c>
      <c r="E47" s="16">
        <v>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61"/>
  <sheetViews>
    <sheetView topLeftCell="A34" workbookViewId="0">
      <selection activeCell="M57" sqref="M57"/>
    </sheetView>
  </sheetViews>
  <sheetFormatPr defaultRowHeight="15"/>
  <cols>
    <col min="1" max="1" width="12.85546875" style="16" customWidth="1"/>
    <col min="2" max="2" width="19.140625" style="16" customWidth="1"/>
    <col min="3" max="3" width="9.140625" hidden="1" customWidth="1"/>
    <col min="4" max="4" width="14.85546875" style="16" customWidth="1"/>
    <col min="5" max="5" width="11" style="16" customWidth="1"/>
    <col min="6" max="6" width="9.28515625" style="16" customWidth="1"/>
    <col min="7" max="7" width="11.140625" style="16" customWidth="1"/>
    <col min="8" max="8" width="9.5703125" style="16" customWidth="1"/>
    <col min="9" max="9" width="8.140625" style="16" customWidth="1"/>
    <col min="10" max="10" width="12.85546875" style="16" customWidth="1"/>
    <col min="11" max="11" width="18.42578125" style="16" customWidth="1"/>
    <col min="12" max="12" width="20.28515625" style="16" customWidth="1"/>
    <col min="13" max="13" width="13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44713</v>
      </c>
      <c r="B2" s="5" t="s">
        <v>14</v>
      </c>
      <c r="D2" s="5" t="s">
        <v>36</v>
      </c>
      <c r="E2" s="5">
        <v>5000</v>
      </c>
      <c r="F2" s="5" t="s">
        <v>12</v>
      </c>
      <c r="G2" s="5">
        <v>184</v>
      </c>
      <c r="H2" s="5">
        <v>185</v>
      </c>
      <c r="I2" s="5">
        <v>182</v>
      </c>
      <c r="J2" s="5">
        <v>183.25</v>
      </c>
      <c r="K2" s="5">
        <f t="shared" ref="K2:K57" si="0">IF(F2="BUY",J2-G2,G2-J2)</f>
        <v>0.75</v>
      </c>
      <c r="L2" s="5">
        <f>(K2*E2)</f>
        <v>3750</v>
      </c>
      <c r="M2" s="16" t="s">
        <v>32</v>
      </c>
    </row>
    <row r="3" spans="1:13">
      <c r="A3" s="6">
        <v>44713</v>
      </c>
      <c r="B3" s="5" t="s">
        <v>17</v>
      </c>
      <c r="D3" s="5" t="s">
        <v>36</v>
      </c>
      <c r="E3" s="5">
        <v>2500</v>
      </c>
      <c r="F3" s="5" t="s">
        <v>12</v>
      </c>
      <c r="G3" s="5">
        <v>778.5</v>
      </c>
      <c r="H3" s="5">
        <v>780.7</v>
      </c>
      <c r="I3" s="5">
        <v>774</v>
      </c>
      <c r="J3" s="5">
        <v>777.3</v>
      </c>
      <c r="K3" s="5">
        <f t="shared" si="0"/>
        <v>1.2000000000000455</v>
      </c>
      <c r="L3" s="5">
        <f t="shared" ref="L3:L57" si="1">(K3*E3)</f>
        <v>3000.0000000001137</v>
      </c>
      <c r="M3" s="16" t="s">
        <v>32</v>
      </c>
    </row>
    <row r="4" spans="1:13">
      <c r="A4" s="6">
        <v>44714</v>
      </c>
      <c r="B4" s="16" t="s">
        <v>56</v>
      </c>
      <c r="D4" s="16" t="s">
        <v>36</v>
      </c>
      <c r="E4" s="16">
        <v>50</v>
      </c>
      <c r="F4" s="16" t="s">
        <v>10</v>
      </c>
      <c r="G4" s="16">
        <v>14470</v>
      </c>
      <c r="H4" s="16">
        <v>14370</v>
      </c>
      <c r="I4" s="16">
        <v>14600</v>
      </c>
      <c r="J4" s="16">
        <v>14568</v>
      </c>
      <c r="K4" s="5">
        <f t="shared" si="0"/>
        <v>98</v>
      </c>
      <c r="L4" s="5">
        <f t="shared" si="1"/>
        <v>4900</v>
      </c>
      <c r="M4" s="16" t="s">
        <v>32</v>
      </c>
    </row>
    <row r="5" spans="1:13">
      <c r="A5" s="6">
        <v>44714</v>
      </c>
      <c r="B5" s="16" t="s">
        <v>37</v>
      </c>
      <c r="D5" s="16" t="s">
        <v>36</v>
      </c>
      <c r="E5" s="16">
        <v>10</v>
      </c>
      <c r="F5" s="16" t="s">
        <v>10</v>
      </c>
      <c r="G5" s="16">
        <v>62500</v>
      </c>
      <c r="H5" s="16">
        <v>62000</v>
      </c>
      <c r="I5" s="16">
        <v>63200</v>
      </c>
      <c r="J5" s="16">
        <v>62550</v>
      </c>
      <c r="K5" s="5">
        <f t="shared" si="0"/>
        <v>50</v>
      </c>
      <c r="L5" s="5">
        <f t="shared" si="1"/>
        <v>500</v>
      </c>
      <c r="M5" s="16" t="s">
        <v>32</v>
      </c>
    </row>
    <row r="6" spans="1:13">
      <c r="A6" s="6">
        <v>44715</v>
      </c>
      <c r="B6" s="16" t="s">
        <v>37</v>
      </c>
      <c r="D6" s="16" t="s">
        <v>36</v>
      </c>
      <c r="E6" s="16">
        <v>10</v>
      </c>
      <c r="F6" s="16" t="s">
        <v>115</v>
      </c>
      <c r="G6" s="16">
        <v>62850</v>
      </c>
      <c r="H6" s="16">
        <v>62550</v>
      </c>
      <c r="I6" s="16">
        <v>63300</v>
      </c>
      <c r="J6" s="16">
        <v>63055</v>
      </c>
      <c r="K6" s="5">
        <f t="shared" si="0"/>
        <v>205</v>
      </c>
      <c r="L6" s="5">
        <f t="shared" si="1"/>
        <v>2050</v>
      </c>
      <c r="M6" s="16" t="s">
        <v>32</v>
      </c>
    </row>
    <row r="7" spans="1:13">
      <c r="A7" s="6">
        <v>44715</v>
      </c>
      <c r="B7" s="16" t="s">
        <v>42</v>
      </c>
      <c r="D7" s="16" t="s">
        <v>35</v>
      </c>
      <c r="E7" s="16">
        <v>20</v>
      </c>
      <c r="F7" s="16" t="s">
        <v>12</v>
      </c>
      <c r="G7" s="16">
        <v>51150</v>
      </c>
      <c r="H7" s="16">
        <v>51370</v>
      </c>
      <c r="I7" s="16">
        <v>50900</v>
      </c>
      <c r="J7" s="16">
        <v>50960</v>
      </c>
      <c r="K7" s="5">
        <f t="shared" si="0"/>
        <v>190</v>
      </c>
      <c r="L7" s="5">
        <f t="shared" si="1"/>
        <v>3800</v>
      </c>
      <c r="M7" s="16" t="s">
        <v>32</v>
      </c>
    </row>
    <row r="8" spans="1:13">
      <c r="A8" s="6">
        <v>44718</v>
      </c>
      <c r="B8" s="16" t="s">
        <v>17</v>
      </c>
      <c r="D8" s="16" t="s">
        <v>36</v>
      </c>
      <c r="E8" s="16">
        <v>2500</v>
      </c>
      <c r="F8" s="16" t="s">
        <v>12</v>
      </c>
      <c r="G8" s="16">
        <v>796</v>
      </c>
      <c r="H8" s="16">
        <v>798</v>
      </c>
      <c r="I8" s="16">
        <v>792</v>
      </c>
      <c r="J8" s="16">
        <v>794.5</v>
      </c>
      <c r="K8" s="5">
        <f t="shared" si="0"/>
        <v>1.5</v>
      </c>
      <c r="L8" s="5">
        <f t="shared" si="1"/>
        <v>3750</v>
      </c>
      <c r="M8" s="16" t="s">
        <v>32</v>
      </c>
    </row>
    <row r="9" spans="1:13">
      <c r="A9" s="6">
        <v>44718</v>
      </c>
      <c r="B9" s="16" t="s">
        <v>56</v>
      </c>
      <c r="D9" s="16" t="s">
        <v>36</v>
      </c>
      <c r="E9" s="16">
        <v>50</v>
      </c>
      <c r="F9" s="16" t="s">
        <v>12</v>
      </c>
      <c r="G9" s="16">
        <v>14550</v>
      </c>
      <c r="H9" s="16">
        <v>14650</v>
      </c>
      <c r="I9" s="16">
        <v>14400</v>
      </c>
      <c r="J9" s="16">
        <v>14472.5</v>
      </c>
      <c r="K9" s="5">
        <f t="shared" si="0"/>
        <v>77.5</v>
      </c>
      <c r="L9" s="5">
        <f t="shared" si="1"/>
        <v>3875</v>
      </c>
      <c r="M9" s="16" t="s">
        <v>32</v>
      </c>
    </row>
    <row r="10" spans="1:13">
      <c r="A10" s="6">
        <v>44718</v>
      </c>
      <c r="B10" s="16" t="s">
        <v>14</v>
      </c>
      <c r="D10" s="16" t="s">
        <v>36</v>
      </c>
      <c r="E10" s="16">
        <v>5000</v>
      </c>
      <c r="F10" s="16" t="s">
        <v>12</v>
      </c>
      <c r="G10" s="16">
        <v>185.5</v>
      </c>
      <c r="H10" s="16">
        <v>186.5</v>
      </c>
      <c r="I10" s="16">
        <v>183.4</v>
      </c>
      <c r="J10" s="16">
        <v>185.3</v>
      </c>
      <c r="K10" s="5">
        <f t="shared" si="0"/>
        <v>0.19999999999998863</v>
      </c>
      <c r="L10" s="5">
        <f t="shared" si="1"/>
        <v>999.99999999994316</v>
      </c>
      <c r="M10" s="16" t="s">
        <v>32</v>
      </c>
    </row>
    <row r="11" spans="1:13">
      <c r="A11" s="6">
        <v>44719</v>
      </c>
      <c r="B11" s="16" t="s">
        <v>41</v>
      </c>
      <c r="D11" s="16" t="s">
        <v>36</v>
      </c>
      <c r="E11" s="16">
        <v>5000</v>
      </c>
      <c r="F11" s="16" t="s">
        <v>10</v>
      </c>
      <c r="G11" s="16">
        <v>233.2</v>
      </c>
      <c r="H11" s="16">
        <v>232</v>
      </c>
      <c r="I11" s="16">
        <v>235</v>
      </c>
      <c r="J11" s="16">
        <v>234.35</v>
      </c>
      <c r="K11" s="5">
        <f t="shared" si="0"/>
        <v>1.1500000000000057</v>
      </c>
      <c r="L11" s="5">
        <f t="shared" si="1"/>
        <v>5750.0000000000282</v>
      </c>
      <c r="M11" s="16" t="s">
        <v>32</v>
      </c>
    </row>
    <row r="12" spans="1:13">
      <c r="A12" s="6">
        <v>44719</v>
      </c>
      <c r="B12" s="16" t="s">
        <v>14</v>
      </c>
      <c r="D12" s="16" t="s">
        <v>36</v>
      </c>
      <c r="E12" s="16">
        <v>5000</v>
      </c>
      <c r="F12" s="16" t="s">
        <v>10</v>
      </c>
      <c r="G12" s="16">
        <v>183.8</v>
      </c>
      <c r="H12" s="16">
        <v>182.8</v>
      </c>
      <c r="I12" s="16">
        <v>185</v>
      </c>
      <c r="J12" s="16">
        <v>184.9</v>
      </c>
      <c r="K12" s="5">
        <f t="shared" si="0"/>
        <v>1.0999999999999943</v>
      </c>
      <c r="L12" s="5">
        <f t="shared" si="1"/>
        <v>5499.9999999999718</v>
      </c>
      <c r="M12" s="16" t="s">
        <v>32</v>
      </c>
    </row>
    <row r="13" spans="1:13">
      <c r="A13" s="6">
        <v>44719</v>
      </c>
      <c r="B13" s="16" t="s">
        <v>41</v>
      </c>
      <c r="D13" s="16" t="s">
        <v>36</v>
      </c>
      <c r="E13" s="16">
        <v>5000</v>
      </c>
      <c r="F13" s="16" t="s">
        <v>10</v>
      </c>
      <c r="G13" s="16">
        <v>233.8</v>
      </c>
      <c r="H13" s="16">
        <v>232.5</v>
      </c>
      <c r="I13" s="16">
        <v>236</v>
      </c>
      <c r="J13" s="16">
        <v>235.25</v>
      </c>
      <c r="K13" s="16">
        <f t="shared" si="0"/>
        <v>1.4499999999999886</v>
      </c>
      <c r="L13" s="5">
        <f t="shared" si="1"/>
        <v>7249.9999999999436</v>
      </c>
      <c r="M13" s="16" t="s">
        <v>32</v>
      </c>
    </row>
    <row r="14" spans="1:13">
      <c r="A14" s="6">
        <v>44720</v>
      </c>
      <c r="B14" s="16" t="s">
        <v>56</v>
      </c>
      <c r="D14" s="16" t="s">
        <v>35</v>
      </c>
      <c r="E14" s="16">
        <v>50</v>
      </c>
      <c r="F14" s="16" t="s">
        <v>10</v>
      </c>
      <c r="G14" s="16">
        <v>14470</v>
      </c>
      <c r="H14" s="16">
        <v>14370</v>
      </c>
      <c r="I14" s="16">
        <v>14600</v>
      </c>
      <c r="J14" s="16">
        <v>14512</v>
      </c>
      <c r="K14" s="16">
        <f t="shared" si="0"/>
        <v>42</v>
      </c>
      <c r="L14" s="5">
        <f t="shared" si="1"/>
        <v>2100</v>
      </c>
      <c r="M14" s="16" t="s">
        <v>32</v>
      </c>
    </row>
    <row r="15" spans="1:13">
      <c r="A15" s="6">
        <v>44720</v>
      </c>
      <c r="B15" s="16" t="s">
        <v>14</v>
      </c>
      <c r="D15" s="16" t="s">
        <v>36</v>
      </c>
      <c r="E15" s="16">
        <v>5000</v>
      </c>
      <c r="F15" s="16" t="s">
        <v>12</v>
      </c>
      <c r="G15" s="16">
        <v>185.4</v>
      </c>
      <c r="H15" s="16">
        <v>186.4</v>
      </c>
      <c r="I15" s="16">
        <v>184</v>
      </c>
      <c r="J15" s="16">
        <v>184.2</v>
      </c>
      <c r="K15" s="16">
        <f t="shared" si="0"/>
        <v>1.2000000000000171</v>
      </c>
      <c r="L15" s="5">
        <f t="shared" si="1"/>
        <v>6000.0000000000855</v>
      </c>
      <c r="M15" s="16" t="s">
        <v>32</v>
      </c>
    </row>
    <row r="16" spans="1:13">
      <c r="A16" s="6">
        <v>44721</v>
      </c>
      <c r="B16" s="16" t="s">
        <v>41</v>
      </c>
      <c r="D16" s="16" t="s">
        <v>36</v>
      </c>
      <c r="E16" s="16">
        <v>5000</v>
      </c>
      <c r="F16" s="16" t="s">
        <v>10</v>
      </c>
      <c r="G16" s="16">
        <v>235.2</v>
      </c>
      <c r="H16" s="16">
        <v>234.2</v>
      </c>
      <c r="I16" s="16">
        <v>237.2</v>
      </c>
      <c r="J16" s="16">
        <v>234.2</v>
      </c>
      <c r="K16" s="16">
        <f t="shared" si="0"/>
        <v>-1</v>
      </c>
      <c r="L16" s="5">
        <f t="shared" si="1"/>
        <v>-5000</v>
      </c>
      <c r="M16" s="16" t="s">
        <v>33</v>
      </c>
    </row>
    <row r="17" spans="1:13">
      <c r="A17" s="6">
        <v>44721</v>
      </c>
      <c r="B17" s="16" t="s">
        <v>56</v>
      </c>
      <c r="D17" s="16" t="s">
        <v>35</v>
      </c>
      <c r="E17" s="16">
        <v>50</v>
      </c>
      <c r="F17" s="16" t="s">
        <v>12</v>
      </c>
      <c r="G17" s="16">
        <v>14480</v>
      </c>
      <c r="H17" s="16">
        <v>14600</v>
      </c>
      <c r="I17" s="16">
        <v>14300</v>
      </c>
      <c r="J17" s="16">
        <v>14365</v>
      </c>
      <c r="K17" s="16">
        <f t="shared" si="0"/>
        <v>115</v>
      </c>
      <c r="L17" s="5">
        <f t="shared" si="1"/>
        <v>5750</v>
      </c>
      <c r="M17" s="16" t="s">
        <v>32</v>
      </c>
    </row>
    <row r="18" spans="1:13">
      <c r="A18" s="6">
        <v>44722</v>
      </c>
      <c r="B18" s="16" t="s">
        <v>14</v>
      </c>
      <c r="D18" s="16" t="s">
        <v>35</v>
      </c>
      <c r="E18" s="16">
        <v>5000</v>
      </c>
      <c r="F18" s="16" t="s">
        <v>12</v>
      </c>
      <c r="G18" s="16">
        <v>183.7</v>
      </c>
      <c r="H18" s="16">
        <v>185</v>
      </c>
      <c r="I18" s="16">
        <v>182.5</v>
      </c>
      <c r="J18" s="16">
        <v>182.85</v>
      </c>
      <c r="K18" s="16">
        <f t="shared" si="0"/>
        <v>0.84999999999999432</v>
      </c>
      <c r="L18" s="5">
        <f t="shared" si="1"/>
        <v>4249.9999999999718</v>
      </c>
      <c r="M18" s="16" t="s">
        <v>32</v>
      </c>
    </row>
    <row r="19" spans="1:13">
      <c r="A19" s="6">
        <v>44722</v>
      </c>
      <c r="B19" s="16" t="s">
        <v>17</v>
      </c>
      <c r="D19" s="16" t="s">
        <v>36</v>
      </c>
      <c r="E19" s="16">
        <v>2500</v>
      </c>
      <c r="F19" s="16" t="s">
        <v>12</v>
      </c>
      <c r="G19" s="16">
        <v>785</v>
      </c>
      <c r="H19" s="16">
        <v>787</v>
      </c>
      <c r="I19" s="16">
        <v>780</v>
      </c>
      <c r="J19" s="16">
        <v>781</v>
      </c>
      <c r="K19" s="16">
        <f t="shared" si="0"/>
        <v>4</v>
      </c>
      <c r="L19" s="5">
        <f t="shared" si="1"/>
        <v>10000</v>
      </c>
      <c r="M19" s="16" t="s">
        <v>32</v>
      </c>
    </row>
    <row r="20" spans="1:13">
      <c r="A20" s="6">
        <v>44725</v>
      </c>
      <c r="B20" s="16" t="s">
        <v>14</v>
      </c>
      <c r="D20" s="16" t="s">
        <v>36</v>
      </c>
      <c r="E20" s="16">
        <v>5000</v>
      </c>
      <c r="F20" s="16" t="s">
        <v>12</v>
      </c>
      <c r="G20" s="16">
        <v>181.5</v>
      </c>
      <c r="H20" s="16">
        <v>183</v>
      </c>
      <c r="I20" s="16">
        <v>179</v>
      </c>
      <c r="J20" s="16">
        <v>183</v>
      </c>
      <c r="K20" s="16">
        <f t="shared" si="0"/>
        <v>-1.5</v>
      </c>
      <c r="L20" s="5">
        <f t="shared" si="1"/>
        <v>-7500</v>
      </c>
      <c r="M20" s="16" t="s">
        <v>33</v>
      </c>
    </row>
    <row r="21" spans="1:13">
      <c r="A21" s="6">
        <v>44725</v>
      </c>
      <c r="B21" s="16" t="s">
        <v>38</v>
      </c>
      <c r="D21" s="16" t="s">
        <v>36</v>
      </c>
      <c r="E21" s="16">
        <v>100</v>
      </c>
      <c r="F21" s="16" t="s">
        <v>12</v>
      </c>
      <c r="G21" s="16">
        <v>9300</v>
      </c>
      <c r="H21" s="16">
        <v>9360</v>
      </c>
      <c r="I21" s="16">
        <v>9150</v>
      </c>
      <c r="J21" s="16">
        <v>9250</v>
      </c>
      <c r="K21" s="16">
        <f t="shared" si="0"/>
        <v>50</v>
      </c>
      <c r="L21" s="5">
        <f t="shared" si="1"/>
        <v>5000</v>
      </c>
      <c r="M21" s="16" t="s">
        <v>32</v>
      </c>
    </row>
    <row r="22" spans="1:13">
      <c r="A22" s="6">
        <v>44725</v>
      </c>
      <c r="B22" s="16" t="s">
        <v>56</v>
      </c>
      <c r="D22" s="16" t="s">
        <v>35</v>
      </c>
      <c r="E22" s="16">
        <v>50</v>
      </c>
      <c r="F22" s="16" t="s">
        <v>10</v>
      </c>
      <c r="G22" s="16">
        <v>14350</v>
      </c>
      <c r="H22" s="16">
        <v>14240</v>
      </c>
      <c r="I22" s="16">
        <v>14500</v>
      </c>
      <c r="J22" s="16">
        <v>14240</v>
      </c>
      <c r="K22" s="16">
        <f t="shared" si="0"/>
        <v>-110</v>
      </c>
      <c r="L22" s="5">
        <f t="shared" si="1"/>
        <v>-5500</v>
      </c>
      <c r="M22" s="16" t="s">
        <v>33</v>
      </c>
    </row>
    <row r="23" spans="1:13">
      <c r="A23" s="6">
        <v>44727</v>
      </c>
      <c r="B23" s="16" t="s">
        <v>38</v>
      </c>
      <c r="D23" s="16" t="s">
        <v>36</v>
      </c>
      <c r="E23" s="16">
        <v>100</v>
      </c>
      <c r="F23" s="16" t="s">
        <v>12</v>
      </c>
      <c r="G23" s="16">
        <v>9280</v>
      </c>
      <c r="H23" s="16">
        <v>9330</v>
      </c>
      <c r="I23" s="16">
        <v>9150</v>
      </c>
      <c r="J23" s="16">
        <v>9196</v>
      </c>
      <c r="K23" s="16">
        <f t="shared" si="0"/>
        <v>84</v>
      </c>
      <c r="L23" s="5">
        <f t="shared" si="1"/>
        <v>8400</v>
      </c>
      <c r="M23" s="16" t="s">
        <v>32</v>
      </c>
    </row>
    <row r="24" spans="1:13">
      <c r="A24" s="6">
        <v>44727</v>
      </c>
      <c r="B24" s="16" t="s">
        <v>14</v>
      </c>
      <c r="D24" s="16" t="s">
        <v>35</v>
      </c>
      <c r="E24" s="16">
        <v>5000</v>
      </c>
      <c r="F24" s="16" t="s">
        <v>10</v>
      </c>
      <c r="G24" s="16">
        <v>182</v>
      </c>
      <c r="H24" s="16">
        <v>180.9</v>
      </c>
      <c r="I24" s="16">
        <v>184</v>
      </c>
      <c r="J24" s="16">
        <v>182.8</v>
      </c>
      <c r="K24" s="16">
        <f t="shared" si="0"/>
        <v>0.80000000000001137</v>
      </c>
      <c r="L24" s="5">
        <f t="shared" si="1"/>
        <v>4000.0000000000568</v>
      </c>
      <c r="M24" s="16" t="s">
        <v>32</v>
      </c>
    </row>
    <row r="25" spans="1:13">
      <c r="A25" s="6">
        <v>44728</v>
      </c>
      <c r="B25" s="16" t="s">
        <v>17</v>
      </c>
      <c r="D25" s="16" t="s">
        <v>36</v>
      </c>
      <c r="E25" s="16">
        <v>2500</v>
      </c>
      <c r="F25" s="16" t="s">
        <v>10</v>
      </c>
      <c r="G25" s="16">
        <v>750.5</v>
      </c>
      <c r="H25" s="16">
        <v>747</v>
      </c>
      <c r="I25" s="16">
        <v>757</v>
      </c>
      <c r="J25" s="16">
        <v>747</v>
      </c>
      <c r="K25" s="16">
        <f t="shared" si="0"/>
        <v>-3.5</v>
      </c>
      <c r="L25" s="5">
        <f t="shared" si="1"/>
        <v>-8750</v>
      </c>
      <c r="M25" s="16" t="s">
        <v>33</v>
      </c>
    </row>
    <row r="26" spans="1:13">
      <c r="A26" s="6">
        <v>44728</v>
      </c>
      <c r="B26" s="16" t="s">
        <v>56</v>
      </c>
      <c r="D26" s="16" t="s">
        <v>36</v>
      </c>
      <c r="E26" s="16">
        <v>50</v>
      </c>
      <c r="F26" s="16" t="s">
        <v>10</v>
      </c>
      <c r="G26" s="16">
        <v>14350</v>
      </c>
      <c r="H26" s="16">
        <v>14200</v>
      </c>
      <c r="I26" s="16">
        <v>14500</v>
      </c>
      <c r="J26" s="16">
        <v>14455</v>
      </c>
      <c r="K26" s="16">
        <f t="shared" si="0"/>
        <v>105</v>
      </c>
      <c r="L26" s="5">
        <f t="shared" si="1"/>
        <v>5250</v>
      </c>
      <c r="M26" s="16" t="s">
        <v>32</v>
      </c>
    </row>
    <row r="27" spans="1:13">
      <c r="A27" s="6">
        <v>44729</v>
      </c>
      <c r="B27" s="16" t="s">
        <v>17</v>
      </c>
      <c r="D27" s="16" t="s">
        <v>36</v>
      </c>
      <c r="E27" s="16">
        <v>2500</v>
      </c>
      <c r="F27" s="16" t="s">
        <v>12</v>
      </c>
      <c r="G27" s="16">
        <v>751</v>
      </c>
      <c r="H27" s="16">
        <v>753</v>
      </c>
      <c r="I27" s="16">
        <v>747</v>
      </c>
      <c r="J27" s="16">
        <v>748</v>
      </c>
      <c r="K27" s="16">
        <f t="shared" si="0"/>
        <v>3</v>
      </c>
      <c r="L27" s="5">
        <f t="shared" si="1"/>
        <v>7500</v>
      </c>
      <c r="M27" s="16" t="s">
        <v>32</v>
      </c>
    </row>
    <row r="28" spans="1:13">
      <c r="A28" s="6">
        <v>44729</v>
      </c>
      <c r="B28" s="16" t="s">
        <v>14</v>
      </c>
      <c r="D28" s="16" t="s">
        <v>35</v>
      </c>
      <c r="E28" s="16">
        <v>5000</v>
      </c>
      <c r="F28" s="16" t="s">
        <v>12</v>
      </c>
      <c r="G28" s="16">
        <v>183.2</v>
      </c>
      <c r="H28" s="16">
        <v>184.2</v>
      </c>
      <c r="I28" s="16">
        <v>181</v>
      </c>
      <c r="J28" s="16">
        <v>182.7</v>
      </c>
      <c r="K28" s="16">
        <f t="shared" si="0"/>
        <v>0.5</v>
      </c>
      <c r="L28" s="5">
        <f t="shared" si="1"/>
        <v>2500</v>
      </c>
      <c r="M28" s="16" t="s">
        <v>32</v>
      </c>
    </row>
    <row r="29" spans="1:13">
      <c r="A29" s="6">
        <v>44732</v>
      </c>
      <c r="B29" s="16" t="s">
        <v>17</v>
      </c>
      <c r="D29" s="16" t="s">
        <v>36</v>
      </c>
      <c r="E29" s="16">
        <v>2500</v>
      </c>
      <c r="F29" s="16" t="s">
        <v>12</v>
      </c>
      <c r="G29" s="16">
        <v>735</v>
      </c>
      <c r="H29" s="16">
        <v>740</v>
      </c>
      <c r="I29" s="16">
        <v>728</v>
      </c>
      <c r="J29" s="16">
        <v>733</v>
      </c>
      <c r="K29" s="16">
        <f t="shared" si="0"/>
        <v>2</v>
      </c>
      <c r="L29" s="5">
        <f t="shared" si="1"/>
        <v>5000</v>
      </c>
      <c r="M29" s="16" t="s">
        <v>32</v>
      </c>
    </row>
    <row r="30" spans="1:13">
      <c r="A30" s="6">
        <v>44732</v>
      </c>
      <c r="B30" s="16" t="s">
        <v>38</v>
      </c>
      <c r="D30" s="16" t="s">
        <v>36</v>
      </c>
      <c r="E30" s="16">
        <v>100</v>
      </c>
      <c r="F30" s="16" t="s">
        <v>12</v>
      </c>
      <c r="G30" s="16">
        <v>8460</v>
      </c>
      <c r="H30" s="16">
        <v>8420</v>
      </c>
      <c r="I30" s="16">
        <v>8350</v>
      </c>
      <c r="J30" s="16">
        <v>8410</v>
      </c>
      <c r="K30" s="16">
        <f t="shared" si="0"/>
        <v>50</v>
      </c>
      <c r="L30" s="5">
        <f t="shared" si="1"/>
        <v>5000</v>
      </c>
      <c r="M30" s="16" t="s">
        <v>32</v>
      </c>
    </row>
    <row r="31" spans="1:13">
      <c r="A31" s="6">
        <v>44733</v>
      </c>
      <c r="B31" s="16" t="s">
        <v>45</v>
      </c>
      <c r="D31" s="16" t="s">
        <v>36</v>
      </c>
      <c r="E31" s="16">
        <v>1250</v>
      </c>
      <c r="F31" s="16" t="s">
        <v>12</v>
      </c>
      <c r="G31" s="16">
        <v>522</v>
      </c>
      <c r="H31" s="16">
        <v>529</v>
      </c>
      <c r="I31" s="16">
        <v>510</v>
      </c>
      <c r="J31" s="16">
        <v>520</v>
      </c>
      <c r="K31" s="16">
        <f t="shared" si="0"/>
        <v>2</v>
      </c>
      <c r="L31" s="5">
        <f t="shared" si="1"/>
        <v>2500</v>
      </c>
      <c r="M31" s="16" t="s">
        <v>32</v>
      </c>
    </row>
    <row r="32" spans="1:13">
      <c r="A32" s="6">
        <v>44733</v>
      </c>
      <c r="B32" s="16" t="s">
        <v>56</v>
      </c>
      <c r="D32" s="16" t="s">
        <v>35</v>
      </c>
      <c r="E32" s="16">
        <v>50</v>
      </c>
      <c r="F32" s="16" t="s">
        <v>10</v>
      </c>
      <c r="G32" s="16">
        <v>14390</v>
      </c>
      <c r="H32" s="16">
        <v>14290</v>
      </c>
      <c r="I32" s="16">
        <v>14500</v>
      </c>
      <c r="J32" s="16">
        <v>14435</v>
      </c>
      <c r="K32" s="16">
        <f t="shared" si="0"/>
        <v>45</v>
      </c>
      <c r="L32" s="5">
        <f t="shared" si="1"/>
        <v>2250</v>
      </c>
      <c r="M32" s="16" t="s">
        <v>32</v>
      </c>
    </row>
    <row r="33" spans="1:13">
      <c r="A33" s="6">
        <v>44733</v>
      </c>
      <c r="B33" s="16" t="s">
        <v>42</v>
      </c>
      <c r="D33" s="16" t="s">
        <v>35</v>
      </c>
      <c r="E33" s="16">
        <v>20</v>
      </c>
      <c r="F33" s="16" t="s">
        <v>12</v>
      </c>
      <c r="G33" s="16">
        <v>50810</v>
      </c>
      <c r="H33" s="16">
        <v>51000</v>
      </c>
      <c r="I33" s="16">
        <v>50500</v>
      </c>
      <c r="J33" s="16">
        <v>50650</v>
      </c>
      <c r="K33" s="16">
        <f t="shared" si="0"/>
        <v>160</v>
      </c>
      <c r="L33" s="5">
        <f t="shared" si="1"/>
        <v>3200</v>
      </c>
      <c r="M33" s="16" t="s">
        <v>32</v>
      </c>
    </row>
    <row r="34" spans="1:13">
      <c r="A34" s="6">
        <v>44734</v>
      </c>
      <c r="B34" s="16" t="s">
        <v>41</v>
      </c>
      <c r="D34" s="16" t="s">
        <v>35</v>
      </c>
      <c r="E34" s="16">
        <v>5000</v>
      </c>
      <c r="F34" s="16" t="s">
        <v>12</v>
      </c>
      <c r="G34" s="16">
        <v>214</v>
      </c>
      <c r="H34" s="16">
        <v>215.4</v>
      </c>
      <c r="I34" s="16">
        <v>210</v>
      </c>
      <c r="J34" s="16">
        <v>215.4</v>
      </c>
      <c r="K34" s="16">
        <f t="shared" si="0"/>
        <v>-1.4000000000000057</v>
      </c>
      <c r="L34" s="5">
        <f t="shared" si="1"/>
        <v>-7000.0000000000282</v>
      </c>
      <c r="M34" s="16" t="s">
        <v>33</v>
      </c>
    </row>
    <row r="35" spans="1:13">
      <c r="A35" s="6">
        <v>44734</v>
      </c>
      <c r="B35" s="16" t="s">
        <v>56</v>
      </c>
      <c r="D35" s="16" t="s">
        <v>35</v>
      </c>
      <c r="E35" s="16">
        <v>50</v>
      </c>
      <c r="F35" s="16" t="s">
        <v>10</v>
      </c>
      <c r="G35" s="16">
        <v>14400</v>
      </c>
      <c r="H35" s="16">
        <v>14270</v>
      </c>
      <c r="I35" s="16">
        <v>14550</v>
      </c>
      <c r="J35" s="16">
        <v>14270</v>
      </c>
      <c r="K35" s="16">
        <f t="shared" si="0"/>
        <v>-130</v>
      </c>
      <c r="L35" s="5">
        <f t="shared" si="1"/>
        <v>-6500</v>
      </c>
      <c r="M35" s="16" t="s">
        <v>33</v>
      </c>
    </row>
    <row r="36" spans="1:13">
      <c r="A36" s="6">
        <v>44735</v>
      </c>
      <c r="B36" s="16" t="s">
        <v>39</v>
      </c>
      <c r="D36" s="16" t="s">
        <v>36</v>
      </c>
      <c r="E36" s="16">
        <v>10000</v>
      </c>
      <c r="F36" s="16" t="s">
        <v>10</v>
      </c>
      <c r="G36" s="16">
        <v>82.71</v>
      </c>
      <c r="H36" s="16">
        <v>82.46</v>
      </c>
      <c r="I36" s="16">
        <v>83</v>
      </c>
      <c r="J36" s="16">
        <v>82.83</v>
      </c>
      <c r="K36" s="16">
        <f t="shared" si="0"/>
        <v>0.12000000000000455</v>
      </c>
      <c r="L36" s="5">
        <f t="shared" si="1"/>
        <v>1200.0000000000455</v>
      </c>
      <c r="M36" s="16" t="s">
        <v>32</v>
      </c>
    </row>
    <row r="37" spans="1:13">
      <c r="A37" s="6">
        <v>44735</v>
      </c>
      <c r="B37" s="16" t="s">
        <v>42</v>
      </c>
      <c r="D37" s="16" t="s">
        <v>35</v>
      </c>
      <c r="E37" s="16">
        <v>20</v>
      </c>
      <c r="F37" s="16" t="s">
        <v>10</v>
      </c>
      <c r="G37" s="16">
        <v>50750</v>
      </c>
      <c r="H37" s="16">
        <v>50500</v>
      </c>
      <c r="I37" s="16">
        <v>51100</v>
      </c>
      <c r="J37" s="16">
        <v>50860</v>
      </c>
      <c r="K37" s="16">
        <f t="shared" si="0"/>
        <v>110</v>
      </c>
      <c r="L37" s="5">
        <f t="shared" si="1"/>
        <v>2200</v>
      </c>
      <c r="M37" s="16" t="s">
        <v>32</v>
      </c>
    </row>
    <row r="38" spans="1:13">
      <c r="A38" s="6">
        <v>44735</v>
      </c>
      <c r="B38" s="16" t="s">
        <v>45</v>
      </c>
      <c r="D38" s="16" t="s">
        <v>35</v>
      </c>
      <c r="E38" s="16">
        <v>1250</v>
      </c>
      <c r="F38" s="16" t="s">
        <v>10</v>
      </c>
      <c r="G38" s="16">
        <v>530</v>
      </c>
      <c r="H38" s="16">
        <v>525</v>
      </c>
      <c r="I38" s="16">
        <v>540</v>
      </c>
      <c r="J38" s="16">
        <v>534</v>
      </c>
      <c r="K38" s="16">
        <f t="shared" si="0"/>
        <v>4</v>
      </c>
      <c r="L38" s="5">
        <f t="shared" si="1"/>
        <v>5000</v>
      </c>
      <c r="M38" s="16" t="s">
        <v>32</v>
      </c>
    </row>
    <row r="39" spans="1:13">
      <c r="A39" s="6">
        <v>44735</v>
      </c>
      <c r="B39" s="16" t="s">
        <v>43</v>
      </c>
      <c r="D39" s="16" t="s">
        <v>35</v>
      </c>
      <c r="E39" s="16">
        <v>10000</v>
      </c>
      <c r="F39" s="16" t="s">
        <v>10</v>
      </c>
      <c r="G39" s="16">
        <v>95.8</v>
      </c>
      <c r="H39" s="16">
        <v>95.6</v>
      </c>
      <c r="I39" s="16">
        <v>96.1</v>
      </c>
      <c r="J39" s="16">
        <v>95.89</v>
      </c>
      <c r="K39" s="16">
        <f t="shared" si="0"/>
        <v>9.0000000000003411E-2</v>
      </c>
      <c r="L39" s="5">
        <f t="shared" si="1"/>
        <v>900.00000000003411</v>
      </c>
      <c r="M39" s="16" t="s">
        <v>32</v>
      </c>
    </row>
    <row r="40" spans="1:13">
      <c r="A40" s="6">
        <v>44735</v>
      </c>
      <c r="B40" s="16" t="s">
        <v>38</v>
      </c>
      <c r="D40" s="16" t="s">
        <v>36</v>
      </c>
      <c r="E40" s="16">
        <v>100</v>
      </c>
      <c r="F40" s="16" t="s">
        <v>12</v>
      </c>
      <c r="G40" s="16">
        <v>8200</v>
      </c>
      <c r="H40" s="16">
        <v>8260</v>
      </c>
      <c r="I40" s="16">
        <v>8050</v>
      </c>
      <c r="J40" s="16">
        <v>8140</v>
      </c>
      <c r="K40" s="16">
        <f t="shared" si="0"/>
        <v>60</v>
      </c>
      <c r="L40" s="5">
        <f t="shared" si="1"/>
        <v>6000</v>
      </c>
      <c r="M40" s="16" t="s">
        <v>32</v>
      </c>
    </row>
    <row r="41" spans="1:13">
      <c r="A41" s="6">
        <v>44735</v>
      </c>
      <c r="B41" s="16" t="s">
        <v>44</v>
      </c>
      <c r="D41" s="16" t="s">
        <v>35</v>
      </c>
      <c r="E41" s="16">
        <v>10000</v>
      </c>
      <c r="F41" s="16" t="s">
        <v>12</v>
      </c>
      <c r="G41" s="16">
        <v>78.349999999999994</v>
      </c>
      <c r="H41" s="16">
        <v>78.45</v>
      </c>
      <c r="I41" s="16">
        <v>78.150000000000006</v>
      </c>
      <c r="J41" s="16">
        <v>78.25</v>
      </c>
      <c r="K41" s="16">
        <f t="shared" si="0"/>
        <v>9.9999999999994316E-2</v>
      </c>
      <c r="L41" s="5">
        <f t="shared" si="1"/>
        <v>999.99999999994316</v>
      </c>
      <c r="M41" s="16" t="s">
        <v>32</v>
      </c>
    </row>
    <row r="42" spans="1:13">
      <c r="A42" s="6">
        <v>44736</v>
      </c>
      <c r="B42" s="16" t="s">
        <v>42</v>
      </c>
      <c r="D42" s="16" t="s">
        <v>36</v>
      </c>
      <c r="E42" s="16">
        <v>20</v>
      </c>
      <c r="F42" s="16" t="s">
        <v>12</v>
      </c>
      <c r="G42" s="16">
        <v>50770</v>
      </c>
      <c r="H42" s="16">
        <v>50770</v>
      </c>
      <c r="I42" s="16">
        <v>50300</v>
      </c>
      <c r="J42" s="16">
        <v>50660</v>
      </c>
      <c r="K42" s="16">
        <f t="shared" si="0"/>
        <v>110</v>
      </c>
      <c r="L42" s="5">
        <f t="shared" si="1"/>
        <v>2200</v>
      </c>
      <c r="M42" s="16" t="s">
        <v>32</v>
      </c>
    </row>
    <row r="43" spans="1:13">
      <c r="A43" s="6">
        <v>44736</v>
      </c>
      <c r="B43" s="16" t="s">
        <v>38</v>
      </c>
      <c r="D43" s="16" t="s">
        <v>36</v>
      </c>
      <c r="E43" s="16">
        <v>100</v>
      </c>
      <c r="F43" s="16" t="s">
        <v>12</v>
      </c>
      <c r="G43" s="16">
        <v>8300</v>
      </c>
      <c r="H43" s="16">
        <v>8370</v>
      </c>
      <c r="I43" s="16">
        <v>8100</v>
      </c>
      <c r="J43" s="16">
        <v>8370</v>
      </c>
      <c r="K43" s="16">
        <f t="shared" si="0"/>
        <v>-70</v>
      </c>
      <c r="L43" s="5">
        <f t="shared" si="1"/>
        <v>-7000</v>
      </c>
      <c r="M43" s="16" t="s">
        <v>33</v>
      </c>
    </row>
    <row r="44" spans="1:13">
      <c r="A44" s="6">
        <v>44736</v>
      </c>
      <c r="B44" s="16" t="s">
        <v>14</v>
      </c>
      <c r="D44" s="16" t="s">
        <v>35</v>
      </c>
      <c r="E44" s="16">
        <v>5000</v>
      </c>
      <c r="F44" s="16" t="s">
        <v>10</v>
      </c>
      <c r="G44" s="16">
        <v>176</v>
      </c>
      <c r="H44" s="16">
        <v>175</v>
      </c>
      <c r="I44" s="16">
        <v>178</v>
      </c>
      <c r="J44" s="16">
        <v>177.35</v>
      </c>
      <c r="K44" s="16">
        <f t="shared" si="0"/>
        <v>1.3499999999999943</v>
      </c>
      <c r="L44" s="5">
        <f t="shared" si="1"/>
        <v>6749.9999999999718</v>
      </c>
      <c r="M44" s="16" t="s">
        <v>32</v>
      </c>
    </row>
    <row r="45" spans="1:13">
      <c r="A45" s="6">
        <v>44739</v>
      </c>
      <c r="B45" s="16" t="s">
        <v>17</v>
      </c>
      <c r="D45" s="16" t="s">
        <v>36</v>
      </c>
      <c r="E45" s="16">
        <v>2500</v>
      </c>
      <c r="F45" s="16" t="s">
        <v>10</v>
      </c>
      <c r="G45" s="16">
        <v>701</v>
      </c>
      <c r="H45" s="16">
        <v>698</v>
      </c>
      <c r="I45" s="16">
        <v>706</v>
      </c>
      <c r="J45" s="16">
        <v>702.7</v>
      </c>
      <c r="K45" s="16">
        <f t="shared" si="0"/>
        <v>1.7000000000000455</v>
      </c>
      <c r="L45" s="5">
        <f t="shared" si="1"/>
        <v>4250.0000000001137</v>
      </c>
      <c r="M45" s="16" t="s">
        <v>32</v>
      </c>
    </row>
    <row r="46" spans="1:13">
      <c r="A46" s="6">
        <v>44739</v>
      </c>
      <c r="B46" s="16" t="s">
        <v>56</v>
      </c>
      <c r="D46" s="16" t="s">
        <v>35</v>
      </c>
      <c r="E46" s="16">
        <v>50</v>
      </c>
      <c r="F46" s="16" t="s">
        <v>10</v>
      </c>
      <c r="G46" s="16">
        <v>14380</v>
      </c>
      <c r="H46" s="16">
        <v>14270</v>
      </c>
      <c r="I46" s="16">
        <v>14500</v>
      </c>
      <c r="J46" s="16">
        <v>14270</v>
      </c>
      <c r="K46" s="16">
        <f t="shared" si="0"/>
        <v>-110</v>
      </c>
      <c r="L46" s="5">
        <f t="shared" si="1"/>
        <v>-5500</v>
      </c>
      <c r="M46" s="16" t="s">
        <v>33</v>
      </c>
    </row>
    <row r="47" spans="1:13">
      <c r="A47" s="6">
        <v>44739</v>
      </c>
      <c r="B47" s="16" t="s">
        <v>42</v>
      </c>
      <c r="D47" s="16" t="s">
        <v>35</v>
      </c>
      <c r="E47" s="16">
        <v>20</v>
      </c>
      <c r="F47" s="16" t="s">
        <v>10</v>
      </c>
      <c r="G47" s="16">
        <v>50660</v>
      </c>
      <c r="H47" s="16">
        <v>50360</v>
      </c>
      <c r="I47" s="16">
        <v>50960</v>
      </c>
      <c r="J47" s="16">
        <v>50760</v>
      </c>
      <c r="K47" s="16">
        <f t="shared" si="0"/>
        <v>100</v>
      </c>
      <c r="L47" s="5">
        <f t="shared" si="1"/>
        <v>2000</v>
      </c>
      <c r="M47" s="16" t="s">
        <v>32</v>
      </c>
    </row>
    <row r="48" spans="1:13">
      <c r="A48" s="6">
        <v>44740</v>
      </c>
      <c r="B48" s="16" t="s">
        <v>38</v>
      </c>
      <c r="D48" s="16" t="s">
        <v>36</v>
      </c>
      <c r="E48" s="16">
        <v>100</v>
      </c>
      <c r="F48" s="16" t="s">
        <v>10</v>
      </c>
      <c r="G48" s="16">
        <v>8745</v>
      </c>
      <c r="H48" s="16">
        <v>8680</v>
      </c>
      <c r="I48" s="16">
        <v>8850</v>
      </c>
      <c r="J48" s="16">
        <v>8789</v>
      </c>
      <c r="K48" s="16">
        <f t="shared" si="0"/>
        <v>44</v>
      </c>
      <c r="L48" s="5">
        <f t="shared" si="1"/>
        <v>4400</v>
      </c>
      <c r="M48" s="16" t="s">
        <v>32</v>
      </c>
    </row>
    <row r="49" spans="1:13">
      <c r="A49" s="6">
        <v>44740</v>
      </c>
      <c r="B49" s="16" t="s">
        <v>14</v>
      </c>
      <c r="D49" s="16" t="s">
        <v>36</v>
      </c>
      <c r="E49" s="16">
        <v>5000</v>
      </c>
      <c r="F49" s="16" t="s">
        <v>10</v>
      </c>
      <c r="G49" s="16">
        <v>178.2</v>
      </c>
      <c r="H49" s="16">
        <v>177</v>
      </c>
      <c r="I49" s="16">
        <v>180</v>
      </c>
      <c r="J49" s="16">
        <v>177</v>
      </c>
      <c r="K49" s="16">
        <f t="shared" si="0"/>
        <v>-1.1999999999999886</v>
      </c>
      <c r="L49" s="5">
        <f t="shared" si="1"/>
        <v>-5999.9999999999436</v>
      </c>
      <c r="M49" s="16" t="s">
        <v>33</v>
      </c>
    </row>
    <row r="50" spans="1:13">
      <c r="A50" s="6">
        <v>44740</v>
      </c>
      <c r="B50" s="16" t="s">
        <v>102</v>
      </c>
      <c r="D50" s="16" t="s">
        <v>36</v>
      </c>
      <c r="E50" s="16">
        <v>360</v>
      </c>
      <c r="F50" s="16" t="s">
        <v>12</v>
      </c>
      <c r="G50" s="16">
        <v>1032</v>
      </c>
      <c r="H50" s="16">
        <v>1046</v>
      </c>
      <c r="I50" s="16">
        <v>1000</v>
      </c>
      <c r="J50" s="16">
        <v>1020</v>
      </c>
      <c r="K50" s="16">
        <f t="shared" si="0"/>
        <v>12</v>
      </c>
      <c r="L50" s="5">
        <f t="shared" si="1"/>
        <v>4320</v>
      </c>
      <c r="M50" s="16" t="s">
        <v>32</v>
      </c>
    </row>
    <row r="51" spans="1:13">
      <c r="A51" s="6">
        <v>44740</v>
      </c>
      <c r="B51" s="16" t="s">
        <v>45</v>
      </c>
      <c r="D51" s="16" t="s">
        <v>36</v>
      </c>
      <c r="E51" s="16">
        <v>1250</v>
      </c>
      <c r="F51" s="16" t="s">
        <v>10</v>
      </c>
      <c r="G51" s="16">
        <v>515</v>
      </c>
      <c r="H51" s="16">
        <v>509</v>
      </c>
      <c r="I51" s="16">
        <v>530</v>
      </c>
      <c r="J51" s="16">
        <v>525</v>
      </c>
      <c r="K51" s="16">
        <f t="shared" si="0"/>
        <v>10</v>
      </c>
      <c r="L51" s="5">
        <f t="shared" si="1"/>
        <v>12500</v>
      </c>
      <c r="M51" s="16" t="s">
        <v>32</v>
      </c>
    </row>
    <row r="52" spans="1:13">
      <c r="A52" s="6">
        <v>44741</v>
      </c>
      <c r="B52" s="16" t="s">
        <v>14</v>
      </c>
      <c r="D52" s="16" t="s">
        <v>35</v>
      </c>
      <c r="E52" s="16">
        <v>5000</v>
      </c>
      <c r="F52" s="16" t="s">
        <v>10</v>
      </c>
      <c r="G52" s="16">
        <v>175.8</v>
      </c>
      <c r="H52" s="16">
        <v>175</v>
      </c>
      <c r="I52" s="16">
        <v>178</v>
      </c>
      <c r="J52" s="16">
        <v>176.8</v>
      </c>
      <c r="K52" s="16">
        <f t="shared" si="0"/>
        <v>1</v>
      </c>
      <c r="L52" s="5">
        <f t="shared" si="1"/>
        <v>5000</v>
      </c>
      <c r="M52" s="16" t="s">
        <v>32</v>
      </c>
    </row>
    <row r="53" spans="1:13">
      <c r="A53" s="6">
        <v>44741</v>
      </c>
      <c r="B53" s="16" t="s">
        <v>56</v>
      </c>
      <c r="D53" s="16" t="s">
        <v>35</v>
      </c>
      <c r="E53" s="16">
        <v>50</v>
      </c>
      <c r="F53" s="16" t="s">
        <v>10</v>
      </c>
      <c r="G53" s="16">
        <v>14330</v>
      </c>
      <c r="H53" s="16">
        <v>14230</v>
      </c>
      <c r="I53" s="16">
        <v>14500</v>
      </c>
      <c r="J53" s="16">
        <v>14230</v>
      </c>
      <c r="K53" s="16">
        <f t="shared" si="0"/>
        <v>-100</v>
      </c>
      <c r="L53" s="5">
        <f t="shared" si="1"/>
        <v>-5000</v>
      </c>
      <c r="M53" s="16" t="s">
        <v>33</v>
      </c>
    </row>
    <row r="54" spans="1:13">
      <c r="A54" s="6">
        <v>44741</v>
      </c>
      <c r="B54" s="16" t="s">
        <v>17</v>
      </c>
      <c r="D54" s="16" t="s">
        <v>36</v>
      </c>
      <c r="E54" s="16">
        <v>2500</v>
      </c>
      <c r="F54" s="16" t="s">
        <v>12</v>
      </c>
      <c r="G54" s="16">
        <v>706.5</v>
      </c>
      <c r="H54" s="16">
        <v>709.5</v>
      </c>
      <c r="I54" s="16">
        <v>702</v>
      </c>
      <c r="J54" s="16">
        <v>704.35</v>
      </c>
      <c r="K54" s="16">
        <f t="shared" si="0"/>
        <v>2.1499999999999773</v>
      </c>
      <c r="L54" s="5">
        <f t="shared" si="1"/>
        <v>5374.9999999999436</v>
      </c>
      <c r="M54" s="16" t="s">
        <v>32</v>
      </c>
    </row>
    <row r="55" spans="1:13">
      <c r="A55" s="6">
        <v>44742</v>
      </c>
      <c r="B55" s="16" t="s">
        <v>41</v>
      </c>
      <c r="D55" s="16" t="s">
        <v>36</v>
      </c>
      <c r="E55" s="16">
        <v>5000</v>
      </c>
      <c r="F55" s="16" t="s">
        <v>12</v>
      </c>
      <c r="G55" s="16">
        <v>210.2</v>
      </c>
      <c r="H55" s="16">
        <v>212</v>
      </c>
      <c r="I55" s="16">
        <v>207</v>
      </c>
      <c r="J55" s="16">
        <v>207.9</v>
      </c>
      <c r="K55" s="16">
        <f t="shared" si="0"/>
        <v>2.2999999999999829</v>
      </c>
      <c r="L55" s="5">
        <f t="shared" si="1"/>
        <v>11499.999999999915</v>
      </c>
      <c r="M55" s="16" t="s">
        <v>32</v>
      </c>
    </row>
    <row r="56" spans="1:13">
      <c r="A56" s="6">
        <v>44742</v>
      </c>
      <c r="B56" s="16" t="s">
        <v>38</v>
      </c>
      <c r="D56" s="16" t="s">
        <v>36</v>
      </c>
      <c r="E56" s="16">
        <v>100</v>
      </c>
      <c r="F56" s="16" t="s">
        <v>12</v>
      </c>
      <c r="G56" s="16">
        <v>8670</v>
      </c>
      <c r="H56" s="16">
        <v>8720</v>
      </c>
      <c r="I56" s="16">
        <v>8600</v>
      </c>
      <c r="J56" s="16">
        <v>8615</v>
      </c>
      <c r="K56" s="16">
        <f t="shared" si="0"/>
        <v>55</v>
      </c>
      <c r="L56" s="5">
        <f t="shared" si="1"/>
        <v>5500</v>
      </c>
      <c r="M56" s="16" t="s">
        <v>32</v>
      </c>
    </row>
    <row r="57" spans="1:13">
      <c r="A57" s="6">
        <v>44742</v>
      </c>
      <c r="B57" s="16" t="s">
        <v>17</v>
      </c>
      <c r="D57" s="16" t="s">
        <v>36</v>
      </c>
      <c r="E57" s="16">
        <v>2500</v>
      </c>
      <c r="F57" s="16" t="s">
        <v>12</v>
      </c>
      <c r="G57" s="16">
        <v>697</v>
      </c>
      <c r="H57" s="16">
        <v>701</v>
      </c>
      <c r="I57" s="16">
        <v>680</v>
      </c>
      <c r="J57" s="16">
        <v>686.75</v>
      </c>
      <c r="K57" s="16">
        <f t="shared" si="0"/>
        <v>10.25</v>
      </c>
      <c r="L57" s="5">
        <f t="shared" si="1"/>
        <v>25625</v>
      </c>
      <c r="M57" s="16" t="s">
        <v>32</v>
      </c>
    </row>
    <row r="58" spans="1:13">
      <c r="L58" s="16">
        <f>SUM(L2:L57)</f>
        <v>165795.00000000012</v>
      </c>
    </row>
    <row r="61" spans="1:13">
      <c r="D61" s="16" t="s">
        <v>152</v>
      </c>
      <c r="E61" s="16">
        <v>56</v>
      </c>
    </row>
  </sheetData>
  <autoFilter ref="A1:M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82"/>
  <sheetViews>
    <sheetView topLeftCell="A56" workbookViewId="0">
      <selection activeCell="M79" sqref="M79"/>
    </sheetView>
  </sheetViews>
  <sheetFormatPr defaultRowHeight="15"/>
  <cols>
    <col min="1" max="1" width="12.140625" style="16" customWidth="1"/>
    <col min="2" max="2" width="16.5703125" style="16" customWidth="1"/>
    <col min="3" max="3" width="9" hidden="1" customWidth="1"/>
    <col min="4" max="4" width="12.42578125" style="16" customWidth="1"/>
    <col min="5" max="5" width="10.7109375" style="16" customWidth="1"/>
    <col min="6" max="6" width="11.28515625" style="16" customWidth="1"/>
    <col min="7" max="7" width="12.140625" style="16" customWidth="1"/>
    <col min="8" max="8" width="11.85546875" style="16" customWidth="1"/>
    <col min="9" max="9" width="12.85546875" style="16" customWidth="1"/>
    <col min="10" max="10" width="12.5703125" style="16" customWidth="1"/>
    <col min="11" max="11" width="12.28515625" customWidth="1"/>
    <col min="12" max="12" width="11.28515625" customWidth="1"/>
    <col min="13" max="13" width="13.140625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44743</v>
      </c>
      <c r="B2" s="5" t="s">
        <v>14</v>
      </c>
      <c r="D2" s="5" t="s">
        <v>36</v>
      </c>
      <c r="E2" s="5">
        <v>5000</v>
      </c>
      <c r="F2" s="5" t="s">
        <v>12</v>
      </c>
      <c r="G2" s="5">
        <v>184.6</v>
      </c>
      <c r="H2" s="5">
        <v>185.6</v>
      </c>
      <c r="I2" s="5">
        <v>172.5</v>
      </c>
      <c r="J2" s="5">
        <v>183.65</v>
      </c>
      <c r="K2" s="5">
        <f t="shared" ref="K2:K65" si="0">IF(F2="BUY",J2-G2,G2-J2)</f>
        <v>0.94999999999998863</v>
      </c>
      <c r="L2" s="5">
        <f>(K2*E2)</f>
        <v>4749.9999999999436</v>
      </c>
      <c r="M2" s="16" t="s">
        <v>32</v>
      </c>
    </row>
    <row r="3" spans="1:13">
      <c r="A3" s="6">
        <v>44746</v>
      </c>
      <c r="B3" s="16" t="s">
        <v>43</v>
      </c>
      <c r="D3" s="16" t="s">
        <v>36</v>
      </c>
      <c r="E3" s="16">
        <v>10000</v>
      </c>
      <c r="F3" s="16" t="s">
        <v>12</v>
      </c>
      <c r="G3" s="16">
        <v>95.86</v>
      </c>
      <c r="H3" s="16">
        <v>96.06</v>
      </c>
      <c r="I3" s="16">
        <v>95.5</v>
      </c>
      <c r="J3" s="16">
        <v>96.06</v>
      </c>
      <c r="K3" s="5">
        <f t="shared" si="0"/>
        <v>-0.20000000000000284</v>
      </c>
      <c r="L3" s="5">
        <f t="shared" ref="L3:L66" si="1">(K3*E3)</f>
        <v>-2000.0000000000284</v>
      </c>
      <c r="M3" s="16" t="s">
        <v>33</v>
      </c>
    </row>
    <row r="4" spans="1:13">
      <c r="A4" s="6">
        <v>44747</v>
      </c>
      <c r="B4" s="16" t="s">
        <v>17</v>
      </c>
      <c r="D4" s="16" t="s">
        <v>36</v>
      </c>
      <c r="E4" s="16">
        <v>2500</v>
      </c>
      <c r="F4" s="16" t="s">
        <v>10</v>
      </c>
      <c r="G4" s="16">
        <v>671</v>
      </c>
      <c r="H4" s="16">
        <v>668</v>
      </c>
      <c r="I4" s="16">
        <v>675</v>
      </c>
      <c r="J4" s="16">
        <v>668</v>
      </c>
      <c r="K4" s="5">
        <f t="shared" si="0"/>
        <v>-3</v>
      </c>
      <c r="L4" s="5">
        <f t="shared" si="1"/>
        <v>-7500</v>
      </c>
      <c r="M4" s="16" t="s">
        <v>33</v>
      </c>
    </row>
    <row r="5" spans="1:13">
      <c r="A5" s="6">
        <v>44747</v>
      </c>
      <c r="B5" s="16" t="s">
        <v>14</v>
      </c>
      <c r="D5" s="16" t="s">
        <v>35</v>
      </c>
      <c r="E5" s="16">
        <v>5000</v>
      </c>
      <c r="F5" s="16" t="s">
        <v>12</v>
      </c>
      <c r="G5" s="16">
        <v>174.2</v>
      </c>
      <c r="H5" s="16">
        <v>175.2</v>
      </c>
      <c r="I5" s="16">
        <v>172</v>
      </c>
      <c r="J5" s="16">
        <v>173.4</v>
      </c>
      <c r="K5" s="5">
        <f t="shared" si="0"/>
        <v>0.79999999999998295</v>
      </c>
      <c r="L5" s="5">
        <f t="shared" si="1"/>
        <v>3999.9999999999145</v>
      </c>
      <c r="M5" s="16" t="s">
        <v>32</v>
      </c>
    </row>
    <row r="6" spans="1:13">
      <c r="A6" s="6">
        <v>44747</v>
      </c>
      <c r="B6" s="16" t="s">
        <v>56</v>
      </c>
      <c r="D6" s="16" t="s">
        <v>35</v>
      </c>
      <c r="E6" s="16">
        <v>50</v>
      </c>
      <c r="F6" s="16" t="s">
        <v>12</v>
      </c>
      <c r="G6" s="16">
        <v>14460</v>
      </c>
      <c r="H6" s="16">
        <v>14560</v>
      </c>
      <c r="I6" s="16">
        <v>14300</v>
      </c>
      <c r="J6" s="16">
        <v>14350</v>
      </c>
      <c r="K6" s="5">
        <f t="shared" si="0"/>
        <v>110</v>
      </c>
      <c r="L6" s="5">
        <f t="shared" si="1"/>
        <v>5500</v>
      </c>
      <c r="M6" s="16" t="s">
        <v>32</v>
      </c>
    </row>
    <row r="7" spans="1:13">
      <c r="A7" s="6">
        <v>44747</v>
      </c>
      <c r="B7" s="16" t="s">
        <v>41</v>
      </c>
      <c r="D7" s="16" t="s">
        <v>35</v>
      </c>
      <c r="E7" s="16">
        <v>5000</v>
      </c>
      <c r="F7" s="16" t="s">
        <v>12</v>
      </c>
      <c r="G7" s="16">
        <v>208</v>
      </c>
      <c r="H7" s="16">
        <v>209</v>
      </c>
      <c r="I7" s="16">
        <v>205.5</v>
      </c>
      <c r="J7" s="16">
        <v>206</v>
      </c>
      <c r="K7" s="5">
        <f t="shared" si="0"/>
        <v>2</v>
      </c>
      <c r="L7" s="5">
        <f t="shared" si="1"/>
        <v>10000</v>
      </c>
      <c r="M7" s="16" t="s">
        <v>32</v>
      </c>
    </row>
    <row r="8" spans="1:13">
      <c r="A8" s="6">
        <v>44748</v>
      </c>
      <c r="B8" s="16" t="s">
        <v>41</v>
      </c>
      <c r="D8" s="16" t="s">
        <v>36</v>
      </c>
      <c r="E8" s="16">
        <v>5000</v>
      </c>
      <c r="F8" s="16" t="s">
        <v>12</v>
      </c>
      <c r="G8" s="16">
        <v>207.6</v>
      </c>
      <c r="H8" s="16">
        <v>208.8</v>
      </c>
      <c r="I8" s="16">
        <v>205.5</v>
      </c>
      <c r="J8" s="16">
        <v>206.75</v>
      </c>
      <c r="K8" s="5">
        <f t="shared" si="0"/>
        <v>0.84999999999999432</v>
      </c>
      <c r="L8" s="5">
        <f t="shared" si="1"/>
        <v>4249.9999999999718</v>
      </c>
      <c r="M8" s="16" t="s">
        <v>32</v>
      </c>
    </row>
    <row r="9" spans="1:13">
      <c r="A9" s="6">
        <v>44748</v>
      </c>
      <c r="B9" s="16" t="s">
        <v>42</v>
      </c>
      <c r="D9" s="16" t="s">
        <v>36</v>
      </c>
      <c r="E9" s="16">
        <v>20</v>
      </c>
      <c r="F9" s="16" t="s">
        <v>12</v>
      </c>
      <c r="G9" s="16">
        <v>51050</v>
      </c>
      <c r="H9" s="16">
        <v>51300</v>
      </c>
      <c r="I9" s="16">
        <v>50750</v>
      </c>
      <c r="J9" s="16">
        <v>50860</v>
      </c>
      <c r="K9" s="5">
        <f t="shared" si="0"/>
        <v>190</v>
      </c>
      <c r="L9" s="5">
        <f t="shared" si="1"/>
        <v>3800</v>
      </c>
      <c r="M9" s="16" t="s">
        <v>32</v>
      </c>
    </row>
    <row r="10" spans="1:13">
      <c r="A10" s="6">
        <v>44748</v>
      </c>
      <c r="B10" s="16" t="s">
        <v>56</v>
      </c>
      <c r="D10" s="16" t="s">
        <v>35</v>
      </c>
      <c r="E10" s="16">
        <v>50</v>
      </c>
      <c r="F10" s="16" t="s">
        <v>12</v>
      </c>
      <c r="G10" s="16">
        <v>14150</v>
      </c>
      <c r="H10" s="16">
        <v>14300</v>
      </c>
      <c r="I10" s="16">
        <v>13900</v>
      </c>
      <c r="J10" s="16">
        <v>14050</v>
      </c>
      <c r="K10" s="5">
        <f t="shared" si="0"/>
        <v>100</v>
      </c>
      <c r="L10" s="5">
        <f t="shared" si="1"/>
        <v>5000</v>
      </c>
      <c r="M10" s="16" t="s">
        <v>32</v>
      </c>
    </row>
    <row r="11" spans="1:13">
      <c r="A11" s="6">
        <v>44749</v>
      </c>
      <c r="B11" s="16" t="s">
        <v>14</v>
      </c>
      <c r="D11" s="16" t="s">
        <v>35</v>
      </c>
      <c r="E11" s="16">
        <v>5000</v>
      </c>
      <c r="F11" s="16" t="s">
        <v>10</v>
      </c>
      <c r="G11" s="16">
        <v>175.9</v>
      </c>
      <c r="H11" s="16">
        <v>174.9</v>
      </c>
      <c r="I11" s="16">
        <v>190</v>
      </c>
      <c r="J11" s="16">
        <v>174.9</v>
      </c>
      <c r="K11" s="5">
        <f t="shared" si="0"/>
        <v>-1</v>
      </c>
      <c r="L11" s="5">
        <f t="shared" si="1"/>
        <v>-5000</v>
      </c>
      <c r="M11" s="16" t="s">
        <v>33</v>
      </c>
    </row>
    <row r="12" spans="1:13">
      <c r="A12" s="6">
        <v>44749</v>
      </c>
      <c r="B12" s="16" t="s">
        <v>37</v>
      </c>
      <c r="D12" s="16" t="s">
        <v>36</v>
      </c>
      <c r="E12" s="16">
        <v>10</v>
      </c>
      <c r="F12" s="16" t="s">
        <v>10</v>
      </c>
      <c r="G12" s="16">
        <v>57600</v>
      </c>
      <c r="H12" s="16">
        <v>57200</v>
      </c>
      <c r="I12" s="16">
        <v>58500</v>
      </c>
      <c r="J12" s="16">
        <v>57730</v>
      </c>
      <c r="K12" s="5">
        <f t="shared" si="0"/>
        <v>130</v>
      </c>
      <c r="L12" s="5">
        <f t="shared" si="1"/>
        <v>1300</v>
      </c>
      <c r="M12" s="16" t="s">
        <v>32</v>
      </c>
    </row>
    <row r="13" spans="1:13">
      <c r="A13" s="6">
        <v>44749</v>
      </c>
      <c r="B13" s="16" t="s">
        <v>37</v>
      </c>
      <c r="D13" s="16" t="s">
        <v>36</v>
      </c>
      <c r="E13" s="16">
        <v>10</v>
      </c>
      <c r="F13" s="16" t="s">
        <v>10</v>
      </c>
      <c r="G13" s="16">
        <v>57600</v>
      </c>
      <c r="H13" s="16">
        <v>57200</v>
      </c>
      <c r="I13" s="16">
        <v>58500</v>
      </c>
      <c r="J13" s="16">
        <v>57200</v>
      </c>
      <c r="K13" s="5">
        <f t="shared" si="0"/>
        <v>-400</v>
      </c>
      <c r="L13" s="5">
        <f t="shared" si="1"/>
        <v>-4000</v>
      </c>
      <c r="M13" s="16" t="s">
        <v>33</v>
      </c>
    </row>
    <row r="14" spans="1:13">
      <c r="A14" s="6">
        <v>44750</v>
      </c>
      <c r="B14" s="16" t="s">
        <v>14</v>
      </c>
      <c r="D14" s="16" t="s">
        <v>36</v>
      </c>
      <c r="E14" s="16">
        <v>5000</v>
      </c>
      <c r="F14" s="16" t="s">
        <v>10</v>
      </c>
      <c r="G14" s="16">
        <v>173.9</v>
      </c>
      <c r="H14" s="16">
        <v>172.9</v>
      </c>
      <c r="I14" s="16">
        <v>176</v>
      </c>
      <c r="J14" s="16">
        <v>174.3</v>
      </c>
      <c r="K14" s="5">
        <f t="shared" si="0"/>
        <v>0.40000000000000568</v>
      </c>
      <c r="L14" s="5">
        <f t="shared" si="1"/>
        <v>2000.0000000000284</v>
      </c>
      <c r="M14" s="16" t="s">
        <v>32</v>
      </c>
    </row>
    <row r="15" spans="1:13">
      <c r="A15" s="6">
        <v>44750</v>
      </c>
      <c r="B15" s="16" t="s">
        <v>39</v>
      </c>
      <c r="D15" s="16" t="s">
        <v>36</v>
      </c>
      <c r="E15" s="16">
        <v>10000</v>
      </c>
      <c r="F15" s="16" t="s">
        <v>10</v>
      </c>
      <c r="G15" s="16">
        <v>80.53</v>
      </c>
      <c r="H15" s="16">
        <v>80.34</v>
      </c>
      <c r="I15" s="16">
        <v>80.849999999999994</v>
      </c>
      <c r="J15" s="16">
        <v>80.734999999999999</v>
      </c>
      <c r="K15" s="5">
        <f t="shared" si="0"/>
        <v>0.20499999999999829</v>
      </c>
      <c r="L15" s="5">
        <f t="shared" si="1"/>
        <v>2049.9999999999827</v>
      </c>
      <c r="M15" s="16" t="s">
        <v>32</v>
      </c>
    </row>
    <row r="16" spans="1:13">
      <c r="A16" s="6">
        <v>44750</v>
      </c>
      <c r="B16" s="16" t="s">
        <v>56</v>
      </c>
      <c r="D16" s="16" t="s">
        <v>36</v>
      </c>
      <c r="E16" s="16">
        <v>50</v>
      </c>
      <c r="F16" s="16" t="s">
        <v>10</v>
      </c>
      <c r="G16" s="16">
        <v>14070</v>
      </c>
      <c r="H16" s="16">
        <v>13970</v>
      </c>
      <c r="I16" s="16">
        <v>14300</v>
      </c>
      <c r="J16" s="16">
        <v>14120</v>
      </c>
      <c r="K16" s="5">
        <f t="shared" si="0"/>
        <v>50</v>
      </c>
      <c r="L16" s="5">
        <f t="shared" si="1"/>
        <v>2500</v>
      </c>
      <c r="M16" s="16" t="s">
        <v>32</v>
      </c>
    </row>
    <row r="17" spans="1:13">
      <c r="A17" s="6">
        <v>44753</v>
      </c>
      <c r="B17" s="16" t="s">
        <v>39</v>
      </c>
      <c r="D17" s="16" t="s">
        <v>36</v>
      </c>
      <c r="E17" s="16">
        <v>10000</v>
      </c>
      <c r="F17" s="16" t="s">
        <v>10</v>
      </c>
      <c r="G17" s="16">
        <v>80.52</v>
      </c>
      <c r="H17" s="16">
        <v>80.2</v>
      </c>
      <c r="I17" s="16">
        <v>81</v>
      </c>
      <c r="J17" s="16">
        <v>80.62</v>
      </c>
      <c r="K17" s="5">
        <f t="shared" si="0"/>
        <v>0.10000000000000853</v>
      </c>
      <c r="L17" s="5">
        <f t="shared" si="1"/>
        <v>1000.0000000000853</v>
      </c>
      <c r="M17" s="16" t="s">
        <v>32</v>
      </c>
    </row>
    <row r="18" spans="1:13">
      <c r="A18" s="6">
        <v>44753</v>
      </c>
      <c r="B18" s="16" t="s">
        <v>42</v>
      </c>
      <c r="D18" s="16" t="s">
        <v>36</v>
      </c>
      <c r="E18" s="16">
        <v>20</v>
      </c>
      <c r="F18" s="16" t="s">
        <v>10</v>
      </c>
      <c r="G18" s="16">
        <v>50750</v>
      </c>
      <c r="H18" s="16">
        <v>50550</v>
      </c>
      <c r="I18" s="16">
        <v>51000</v>
      </c>
      <c r="J18" s="16">
        <v>50830</v>
      </c>
      <c r="K18" s="5">
        <f t="shared" si="0"/>
        <v>80</v>
      </c>
      <c r="L18" s="5">
        <f t="shared" si="1"/>
        <v>1600</v>
      </c>
      <c r="M18" s="16" t="s">
        <v>32</v>
      </c>
    </row>
    <row r="19" spans="1:13">
      <c r="A19" s="6">
        <v>44753</v>
      </c>
      <c r="B19" s="16" t="s">
        <v>56</v>
      </c>
      <c r="D19" s="16" t="s">
        <v>35</v>
      </c>
      <c r="E19" s="16">
        <v>50</v>
      </c>
      <c r="F19" s="16" t="s">
        <v>10</v>
      </c>
      <c r="G19" s="16">
        <v>14070</v>
      </c>
      <c r="H19" s="16">
        <v>13970</v>
      </c>
      <c r="I19" s="16">
        <v>14300</v>
      </c>
      <c r="J19" s="16">
        <v>13970</v>
      </c>
      <c r="K19" s="5">
        <f t="shared" si="0"/>
        <v>-100</v>
      </c>
      <c r="L19" s="5">
        <f t="shared" si="1"/>
        <v>-5000</v>
      </c>
      <c r="M19" s="16" t="s">
        <v>33</v>
      </c>
    </row>
    <row r="20" spans="1:13">
      <c r="A20" s="6">
        <v>44754</v>
      </c>
      <c r="B20" s="16" t="s">
        <v>39</v>
      </c>
      <c r="D20" s="16" t="s">
        <v>36</v>
      </c>
      <c r="E20" s="16">
        <v>10000</v>
      </c>
      <c r="F20" s="16" t="s">
        <v>12</v>
      </c>
      <c r="G20" s="16">
        <v>79.92</v>
      </c>
      <c r="H20" s="16">
        <v>80.099999999999994</v>
      </c>
      <c r="I20" s="16">
        <v>79.599999999999994</v>
      </c>
      <c r="J20" s="16">
        <v>79.819999999999993</v>
      </c>
      <c r="K20" s="5">
        <f t="shared" si="0"/>
        <v>0.10000000000000853</v>
      </c>
      <c r="L20" s="5">
        <f t="shared" si="1"/>
        <v>1000.0000000000853</v>
      </c>
      <c r="M20" s="16" t="s">
        <v>32</v>
      </c>
    </row>
    <row r="21" spans="1:13">
      <c r="A21" s="6">
        <v>44754</v>
      </c>
      <c r="B21" s="16" t="s">
        <v>43</v>
      </c>
      <c r="D21" s="16" t="s">
        <v>36</v>
      </c>
      <c r="E21" s="16">
        <v>10000</v>
      </c>
      <c r="F21" s="16" t="s">
        <v>12</v>
      </c>
      <c r="G21" s="16">
        <v>94.35</v>
      </c>
      <c r="H21" s="16">
        <v>94.55</v>
      </c>
      <c r="I21" s="16">
        <v>94.05</v>
      </c>
      <c r="J21" s="16">
        <v>94.55</v>
      </c>
      <c r="K21" s="5">
        <f t="shared" si="0"/>
        <v>-0.20000000000000284</v>
      </c>
      <c r="L21" s="5">
        <f t="shared" si="1"/>
        <v>-2000.0000000000284</v>
      </c>
      <c r="M21" s="16" t="s">
        <v>33</v>
      </c>
    </row>
    <row r="22" spans="1:13">
      <c r="A22" s="6">
        <v>44754</v>
      </c>
      <c r="B22" s="16" t="s">
        <v>37</v>
      </c>
      <c r="D22" s="16" t="s">
        <v>36</v>
      </c>
      <c r="E22" s="16">
        <v>10</v>
      </c>
      <c r="F22" s="16" t="s">
        <v>10</v>
      </c>
      <c r="G22" s="16">
        <v>56750</v>
      </c>
      <c r="H22" s="16">
        <v>56500</v>
      </c>
      <c r="I22" s="16">
        <v>57500</v>
      </c>
      <c r="J22" s="16">
        <v>56850</v>
      </c>
      <c r="K22" s="5">
        <f t="shared" si="0"/>
        <v>100</v>
      </c>
      <c r="L22" s="5">
        <f t="shared" si="1"/>
        <v>1000</v>
      </c>
      <c r="M22" s="16" t="s">
        <v>32</v>
      </c>
    </row>
    <row r="23" spans="1:13">
      <c r="A23" s="6">
        <v>44754</v>
      </c>
      <c r="B23" s="16" t="s">
        <v>42</v>
      </c>
      <c r="D23" s="16" t="s">
        <v>36</v>
      </c>
      <c r="E23" s="16">
        <v>20</v>
      </c>
      <c r="F23" s="16" t="s">
        <v>10</v>
      </c>
      <c r="G23" s="16">
        <v>50590</v>
      </c>
      <c r="H23" s="16">
        <v>50400</v>
      </c>
      <c r="I23" s="16">
        <v>50850</v>
      </c>
      <c r="J23" s="16">
        <v>50670</v>
      </c>
      <c r="K23" s="5">
        <f t="shared" si="0"/>
        <v>80</v>
      </c>
      <c r="L23" s="5">
        <f t="shared" si="1"/>
        <v>1600</v>
      </c>
      <c r="M23" s="16" t="s">
        <v>32</v>
      </c>
    </row>
    <row r="24" spans="1:13">
      <c r="A24" s="6">
        <v>44755</v>
      </c>
      <c r="B24" s="16" t="s">
        <v>39</v>
      </c>
      <c r="D24" s="16" t="s">
        <v>36</v>
      </c>
      <c r="E24" s="16">
        <v>10000</v>
      </c>
      <c r="F24" s="16" t="s">
        <v>10</v>
      </c>
      <c r="G24" s="16">
        <v>80.08</v>
      </c>
      <c r="H24" s="16">
        <v>79.78</v>
      </c>
      <c r="I24" s="16">
        <v>80.5</v>
      </c>
      <c r="J24" s="16">
        <v>80.27</v>
      </c>
      <c r="K24" s="5">
        <f t="shared" si="0"/>
        <v>0.18999999999999773</v>
      </c>
      <c r="L24" s="5">
        <f t="shared" si="1"/>
        <v>1899.9999999999773</v>
      </c>
      <c r="M24" s="16" t="s">
        <v>32</v>
      </c>
    </row>
    <row r="25" spans="1:13">
      <c r="A25" s="6">
        <v>44755</v>
      </c>
      <c r="B25" s="16" t="s">
        <v>42</v>
      </c>
      <c r="D25" s="16" t="s">
        <v>36</v>
      </c>
      <c r="E25" s="16">
        <v>20</v>
      </c>
      <c r="F25" s="16" t="s">
        <v>10</v>
      </c>
      <c r="G25" s="16">
        <v>50580</v>
      </c>
      <c r="H25" s="16">
        <v>50400</v>
      </c>
      <c r="I25" s="16">
        <v>50850</v>
      </c>
      <c r="J25" s="16">
        <v>50660</v>
      </c>
      <c r="K25" s="5">
        <f t="shared" si="0"/>
        <v>80</v>
      </c>
      <c r="L25" s="5">
        <f t="shared" si="1"/>
        <v>1600</v>
      </c>
      <c r="M25" s="16" t="s">
        <v>32</v>
      </c>
    </row>
    <row r="26" spans="1:13">
      <c r="A26" s="6">
        <v>44755</v>
      </c>
      <c r="B26" s="16" t="s">
        <v>56</v>
      </c>
      <c r="D26" s="16" t="s">
        <v>36</v>
      </c>
      <c r="E26" s="16">
        <v>50</v>
      </c>
      <c r="F26" s="16" t="s">
        <v>10</v>
      </c>
      <c r="G26" s="16">
        <v>14040</v>
      </c>
      <c r="H26" s="16">
        <v>13940</v>
      </c>
      <c r="I26" s="16">
        <v>14300</v>
      </c>
      <c r="J26" s="16">
        <v>14122.5</v>
      </c>
      <c r="K26" s="5">
        <f t="shared" si="0"/>
        <v>82.5</v>
      </c>
      <c r="L26" s="5">
        <f t="shared" si="1"/>
        <v>4125</v>
      </c>
      <c r="M26" s="16" t="s">
        <v>32</v>
      </c>
    </row>
    <row r="27" spans="1:13">
      <c r="A27" s="6">
        <v>44755</v>
      </c>
      <c r="B27" s="16" t="s">
        <v>14</v>
      </c>
      <c r="D27" s="16" t="s">
        <v>36</v>
      </c>
      <c r="E27" s="16">
        <v>5000</v>
      </c>
      <c r="F27" s="16" t="s">
        <v>12</v>
      </c>
      <c r="G27" s="16">
        <v>175.4</v>
      </c>
      <c r="H27" s="16">
        <v>175.5</v>
      </c>
      <c r="I27" s="16">
        <v>173</v>
      </c>
      <c r="J27" s="16">
        <v>175.3</v>
      </c>
      <c r="K27" s="5">
        <f t="shared" si="0"/>
        <v>9.9999999999994316E-2</v>
      </c>
      <c r="L27" s="5">
        <f t="shared" si="1"/>
        <v>499.99999999997158</v>
      </c>
      <c r="M27" s="16" t="s">
        <v>32</v>
      </c>
    </row>
    <row r="28" spans="1:13">
      <c r="A28" s="6">
        <v>44756</v>
      </c>
      <c r="B28" s="16" t="s">
        <v>43</v>
      </c>
      <c r="D28" s="16" t="s">
        <v>36</v>
      </c>
      <c r="E28" s="16">
        <v>10000</v>
      </c>
      <c r="F28" s="16" t="s">
        <v>10</v>
      </c>
      <c r="G28" s="16">
        <v>94.85</v>
      </c>
      <c r="H28" s="16">
        <v>94.55</v>
      </c>
      <c r="I28" s="16">
        <v>95.2</v>
      </c>
      <c r="J28" s="16">
        <v>94.95</v>
      </c>
      <c r="K28" s="5">
        <f t="shared" si="0"/>
        <v>0.10000000000000853</v>
      </c>
      <c r="L28" s="5">
        <f t="shared" si="1"/>
        <v>1000.0000000000853</v>
      </c>
      <c r="M28" s="16" t="s">
        <v>32</v>
      </c>
    </row>
    <row r="29" spans="1:13">
      <c r="A29" s="6">
        <v>44756</v>
      </c>
      <c r="B29" s="16" t="s">
        <v>20</v>
      </c>
      <c r="D29" s="16" t="s">
        <v>36</v>
      </c>
      <c r="E29" s="16">
        <v>5000</v>
      </c>
      <c r="F29" s="16" t="s">
        <v>12</v>
      </c>
      <c r="G29" s="16">
        <v>266</v>
      </c>
      <c r="H29" s="16">
        <v>268.2</v>
      </c>
      <c r="I29" s="16">
        <v>260</v>
      </c>
      <c r="J29" s="16">
        <v>264</v>
      </c>
      <c r="K29" s="5">
        <f t="shared" si="0"/>
        <v>2</v>
      </c>
      <c r="L29" s="5">
        <f t="shared" si="1"/>
        <v>10000</v>
      </c>
      <c r="M29" s="16" t="s">
        <v>32</v>
      </c>
    </row>
    <row r="30" spans="1:13">
      <c r="A30" s="6">
        <v>44756</v>
      </c>
      <c r="B30" s="16" t="s">
        <v>41</v>
      </c>
      <c r="D30" s="16" t="s">
        <v>36</v>
      </c>
      <c r="E30" s="16">
        <v>5000</v>
      </c>
      <c r="F30" s="16" t="s">
        <v>12</v>
      </c>
      <c r="G30" s="16">
        <v>206</v>
      </c>
      <c r="H30" s="16">
        <v>207.1</v>
      </c>
      <c r="I30" s="16">
        <v>202</v>
      </c>
      <c r="J30" s="16">
        <v>205.6</v>
      </c>
      <c r="K30" s="5">
        <f t="shared" si="0"/>
        <v>0.40000000000000568</v>
      </c>
      <c r="L30" s="5">
        <f t="shared" si="1"/>
        <v>2000.0000000000284</v>
      </c>
      <c r="M30" s="16" t="s">
        <v>32</v>
      </c>
    </row>
    <row r="31" spans="1:13">
      <c r="A31" s="6">
        <v>44756</v>
      </c>
      <c r="B31" s="16" t="s">
        <v>37</v>
      </c>
      <c r="D31" s="16" t="s">
        <v>36</v>
      </c>
      <c r="E31" s="16">
        <v>10</v>
      </c>
      <c r="F31" s="16" t="s">
        <v>10</v>
      </c>
      <c r="G31" s="16">
        <v>55550</v>
      </c>
      <c r="H31" s="16">
        <v>55200</v>
      </c>
      <c r="I31" s="16">
        <v>56300</v>
      </c>
      <c r="J31" s="16">
        <v>55690</v>
      </c>
      <c r="K31" s="5">
        <f t="shared" si="0"/>
        <v>140</v>
      </c>
      <c r="L31" s="5">
        <f t="shared" si="1"/>
        <v>1400</v>
      </c>
      <c r="M31" s="16" t="s">
        <v>32</v>
      </c>
    </row>
    <row r="32" spans="1:13">
      <c r="A32" s="6">
        <v>44757</v>
      </c>
      <c r="B32" s="16" t="s">
        <v>46</v>
      </c>
      <c r="D32" s="16" t="s">
        <v>36</v>
      </c>
      <c r="E32" s="16">
        <v>10000</v>
      </c>
      <c r="F32" s="16" t="s">
        <v>12</v>
      </c>
      <c r="G32" s="16">
        <v>57.7</v>
      </c>
      <c r="H32" s="16">
        <v>57.9</v>
      </c>
      <c r="I32" s="16">
        <v>57.4</v>
      </c>
      <c r="J32" s="16">
        <v>57.62</v>
      </c>
      <c r="K32" s="5">
        <f t="shared" si="0"/>
        <v>8.00000000000054E-2</v>
      </c>
      <c r="L32" s="5">
        <f t="shared" si="1"/>
        <v>800.000000000054</v>
      </c>
      <c r="M32" s="16" t="s">
        <v>32</v>
      </c>
    </row>
    <row r="33" spans="1:13">
      <c r="A33" s="6">
        <v>44757</v>
      </c>
      <c r="B33" s="16" t="s">
        <v>46</v>
      </c>
      <c r="D33" s="16" t="s">
        <v>36</v>
      </c>
      <c r="E33" s="16">
        <v>10000</v>
      </c>
      <c r="F33" s="16" t="s">
        <v>12</v>
      </c>
      <c r="G33" s="16">
        <v>57.72</v>
      </c>
      <c r="H33" s="16">
        <v>58</v>
      </c>
      <c r="I33" s="16">
        <v>57.4</v>
      </c>
      <c r="J33" s="16">
        <v>57.65</v>
      </c>
      <c r="K33" s="5">
        <f t="shared" si="0"/>
        <v>7.0000000000000284E-2</v>
      </c>
      <c r="L33" s="5">
        <f t="shared" si="1"/>
        <v>700.00000000000284</v>
      </c>
      <c r="M33" s="16" t="s">
        <v>32</v>
      </c>
    </row>
    <row r="34" spans="1:13">
      <c r="A34" s="6">
        <v>44757</v>
      </c>
      <c r="B34" s="16" t="s">
        <v>37</v>
      </c>
      <c r="D34" s="16" t="s">
        <v>36</v>
      </c>
      <c r="E34" s="16">
        <v>10</v>
      </c>
      <c r="F34" s="16" t="s">
        <v>10</v>
      </c>
      <c r="G34" s="16">
        <v>56000</v>
      </c>
      <c r="H34" s="16">
        <v>55600</v>
      </c>
      <c r="I34" s="16">
        <v>56800</v>
      </c>
      <c r="J34" s="16">
        <v>56140</v>
      </c>
      <c r="K34" s="5">
        <f t="shared" si="0"/>
        <v>140</v>
      </c>
      <c r="L34" s="5">
        <f t="shared" si="1"/>
        <v>1400</v>
      </c>
      <c r="M34" s="16" t="s">
        <v>32</v>
      </c>
    </row>
    <row r="35" spans="1:13">
      <c r="A35" s="6">
        <v>44757</v>
      </c>
      <c r="B35" s="16" t="s">
        <v>41</v>
      </c>
      <c r="D35" s="16" t="s">
        <v>35</v>
      </c>
      <c r="E35" s="16">
        <v>5000</v>
      </c>
      <c r="F35" s="16" t="s">
        <v>10</v>
      </c>
      <c r="G35" s="16">
        <v>205.5</v>
      </c>
      <c r="H35" s="16">
        <v>204</v>
      </c>
      <c r="I35" s="16">
        <v>210</v>
      </c>
      <c r="J35" s="16">
        <v>206.1</v>
      </c>
      <c r="K35" s="5">
        <f t="shared" si="0"/>
        <v>0.59999999999999432</v>
      </c>
      <c r="L35" s="5">
        <f t="shared" si="1"/>
        <v>2999.9999999999718</v>
      </c>
      <c r="M35" s="16" t="s">
        <v>32</v>
      </c>
    </row>
    <row r="36" spans="1:13">
      <c r="A36" s="6">
        <v>44760</v>
      </c>
      <c r="B36" s="16" t="s">
        <v>41</v>
      </c>
      <c r="D36" s="16" t="s">
        <v>36</v>
      </c>
      <c r="E36" s="16">
        <v>5000</v>
      </c>
      <c r="F36" s="16" t="s">
        <v>10</v>
      </c>
      <c r="G36" s="16">
        <v>207</v>
      </c>
      <c r="H36" s="16">
        <v>205.4</v>
      </c>
      <c r="I36" s="16">
        <v>210</v>
      </c>
      <c r="J36" s="16">
        <v>209.25</v>
      </c>
      <c r="K36" s="5">
        <f t="shared" si="0"/>
        <v>2.25</v>
      </c>
      <c r="L36" s="5">
        <f t="shared" si="1"/>
        <v>11250</v>
      </c>
      <c r="M36" s="16" t="s">
        <v>32</v>
      </c>
    </row>
    <row r="37" spans="1:13">
      <c r="A37" s="6">
        <v>44760</v>
      </c>
      <c r="B37" s="16" t="s">
        <v>37</v>
      </c>
      <c r="D37" s="16" t="s">
        <v>36</v>
      </c>
      <c r="E37" s="16">
        <v>10</v>
      </c>
      <c r="F37" s="16" t="s">
        <v>10</v>
      </c>
      <c r="G37" s="16">
        <v>56600</v>
      </c>
      <c r="H37" s="16">
        <v>56200</v>
      </c>
      <c r="I37" s="16">
        <v>57300</v>
      </c>
      <c r="J37" s="16">
        <v>56800</v>
      </c>
      <c r="K37" s="5">
        <f t="shared" si="0"/>
        <v>200</v>
      </c>
      <c r="L37" s="5">
        <f t="shared" si="1"/>
        <v>2000</v>
      </c>
      <c r="M37" s="16" t="s">
        <v>32</v>
      </c>
    </row>
    <row r="38" spans="1:13">
      <c r="A38" s="6">
        <v>44760</v>
      </c>
      <c r="B38" s="16" t="s">
        <v>46</v>
      </c>
      <c r="D38" s="16" t="s">
        <v>36</v>
      </c>
      <c r="E38" s="16">
        <v>10000</v>
      </c>
      <c r="F38" s="16" t="s">
        <v>10</v>
      </c>
      <c r="G38" s="16">
        <v>58</v>
      </c>
      <c r="H38" s="16">
        <v>57.7</v>
      </c>
      <c r="I38" s="16">
        <v>58.4</v>
      </c>
      <c r="J38" s="16">
        <v>58.1</v>
      </c>
      <c r="K38" s="5">
        <f t="shared" si="0"/>
        <v>0.10000000000000142</v>
      </c>
      <c r="L38" s="5">
        <f t="shared" si="1"/>
        <v>1000.0000000000142</v>
      </c>
      <c r="M38" s="16" t="s">
        <v>32</v>
      </c>
    </row>
    <row r="39" spans="1:13">
      <c r="A39" s="6">
        <v>44760</v>
      </c>
      <c r="B39" s="16" t="s">
        <v>17</v>
      </c>
      <c r="D39" s="16" t="s">
        <v>36</v>
      </c>
      <c r="E39" s="16">
        <v>2500</v>
      </c>
      <c r="F39" s="16" t="s">
        <v>10</v>
      </c>
      <c r="G39" s="16">
        <v>632.29999999999995</v>
      </c>
      <c r="H39" s="16">
        <v>630</v>
      </c>
      <c r="I39" s="16">
        <v>638</v>
      </c>
      <c r="J39" s="16">
        <v>633.65</v>
      </c>
      <c r="K39" s="5">
        <f t="shared" si="0"/>
        <v>1.3500000000000227</v>
      </c>
      <c r="L39" s="5">
        <f t="shared" si="1"/>
        <v>3375.0000000000568</v>
      </c>
      <c r="M39" s="16" t="s">
        <v>32</v>
      </c>
    </row>
    <row r="40" spans="1:13">
      <c r="A40" s="6">
        <v>44760</v>
      </c>
      <c r="B40" s="16" t="s">
        <v>20</v>
      </c>
      <c r="D40" s="16" t="s">
        <v>36</v>
      </c>
      <c r="E40" s="16">
        <v>5000</v>
      </c>
      <c r="F40" s="16" t="s">
        <v>10</v>
      </c>
      <c r="G40" s="16">
        <v>275.5</v>
      </c>
      <c r="H40" s="16">
        <v>273.7</v>
      </c>
      <c r="I40" s="16">
        <v>280</v>
      </c>
      <c r="J40" s="16">
        <v>277</v>
      </c>
      <c r="K40" s="5">
        <f t="shared" si="0"/>
        <v>1.5</v>
      </c>
      <c r="L40" s="5">
        <f t="shared" si="1"/>
        <v>7500</v>
      </c>
      <c r="M40" s="16" t="s">
        <v>32</v>
      </c>
    </row>
    <row r="41" spans="1:13">
      <c r="A41" s="6">
        <v>44761</v>
      </c>
      <c r="B41" s="16" t="s">
        <v>20</v>
      </c>
      <c r="D41" s="16" t="s">
        <v>36</v>
      </c>
      <c r="E41" s="16">
        <v>5000</v>
      </c>
      <c r="F41" s="16" t="s">
        <v>10</v>
      </c>
      <c r="G41" s="16">
        <v>271.8</v>
      </c>
      <c r="H41" s="16">
        <v>270</v>
      </c>
      <c r="I41" s="16">
        <v>275</v>
      </c>
      <c r="J41" s="16">
        <v>272.95</v>
      </c>
      <c r="K41" s="5">
        <f t="shared" si="0"/>
        <v>1.1499999999999773</v>
      </c>
      <c r="L41" s="5">
        <f t="shared" si="1"/>
        <v>5749.9999999998863</v>
      </c>
      <c r="M41" s="16" t="s">
        <v>32</v>
      </c>
    </row>
    <row r="42" spans="1:13">
      <c r="A42" s="6">
        <v>44761</v>
      </c>
      <c r="B42" s="16" t="s">
        <v>37</v>
      </c>
      <c r="D42" s="16" t="s">
        <v>36</v>
      </c>
      <c r="E42" s="16">
        <v>10</v>
      </c>
      <c r="F42" s="16" t="s">
        <v>10</v>
      </c>
      <c r="G42" s="16">
        <v>56400</v>
      </c>
      <c r="H42" s="16">
        <v>55900</v>
      </c>
      <c r="I42" s="16">
        <v>57300</v>
      </c>
      <c r="J42" s="16">
        <v>56540</v>
      </c>
      <c r="K42" s="5">
        <f t="shared" si="0"/>
        <v>140</v>
      </c>
      <c r="L42" s="5">
        <f t="shared" si="1"/>
        <v>1400</v>
      </c>
      <c r="M42" s="16" t="s">
        <v>32</v>
      </c>
    </row>
    <row r="43" spans="1:13">
      <c r="A43" s="6">
        <v>44761</v>
      </c>
      <c r="B43" s="16" t="s">
        <v>41</v>
      </c>
      <c r="D43" s="16" t="s">
        <v>36</v>
      </c>
      <c r="E43" s="16">
        <v>5000</v>
      </c>
      <c r="F43" s="16" t="s">
        <v>10</v>
      </c>
      <c r="G43" s="16">
        <v>210</v>
      </c>
      <c r="H43" s="16">
        <v>208.6</v>
      </c>
      <c r="I43" s="16">
        <v>215</v>
      </c>
      <c r="J43" s="16">
        <v>208.7</v>
      </c>
      <c r="K43" s="5">
        <f t="shared" si="0"/>
        <v>-1.3000000000000114</v>
      </c>
      <c r="L43" s="5">
        <f t="shared" si="1"/>
        <v>-6500.0000000000564</v>
      </c>
      <c r="M43" s="16" t="s">
        <v>33</v>
      </c>
    </row>
    <row r="44" spans="1:13">
      <c r="A44" s="6">
        <v>44762</v>
      </c>
      <c r="B44" s="16" t="s">
        <v>41</v>
      </c>
      <c r="D44" s="16" t="s">
        <v>36</v>
      </c>
      <c r="E44" s="16">
        <v>5000</v>
      </c>
      <c r="F44" s="16" t="s">
        <v>10</v>
      </c>
      <c r="G44" s="16">
        <v>209.4</v>
      </c>
      <c r="H44" s="16">
        <v>208.4</v>
      </c>
      <c r="I44" s="16">
        <v>215</v>
      </c>
      <c r="J44" s="16">
        <v>210.15</v>
      </c>
      <c r="K44" s="5">
        <f t="shared" si="0"/>
        <v>0.75</v>
      </c>
      <c r="L44" s="5">
        <f t="shared" si="1"/>
        <v>3750</v>
      </c>
      <c r="M44" s="16" t="s">
        <v>32</v>
      </c>
    </row>
    <row r="45" spans="1:13">
      <c r="A45" s="6">
        <v>44762</v>
      </c>
      <c r="B45" s="16" t="s">
        <v>46</v>
      </c>
      <c r="D45" s="16" t="s">
        <v>36</v>
      </c>
      <c r="E45" s="16">
        <v>10000</v>
      </c>
      <c r="F45" s="16" t="s">
        <v>12</v>
      </c>
      <c r="G45" s="16">
        <v>58</v>
      </c>
      <c r="H45" s="16">
        <v>58.2</v>
      </c>
      <c r="I45" s="16">
        <v>57.7</v>
      </c>
      <c r="J45" s="16">
        <v>57.75</v>
      </c>
      <c r="K45" s="5">
        <f t="shared" si="0"/>
        <v>0.25</v>
      </c>
      <c r="L45" s="5">
        <f t="shared" si="1"/>
        <v>2500</v>
      </c>
      <c r="M45" s="16" t="s">
        <v>32</v>
      </c>
    </row>
    <row r="46" spans="1:13">
      <c r="A46" s="6">
        <v>44762</v>
      </c>
      <c r="B46" s="16" t="s">
        <v>17</v>
      </c>
      <c r="D46" s="16" t="s">
        <v>36</v>
      </c>
      <c r="E46" s="16">
        <v>2500</v>
      </c>
      <c r="F46" s="16" t="s">
        <v>10</v>
      </c>
      <c r="G46" s="16">
        <v>634</v>
      </c>
      <c r="H46" s="16">
        <v>631</v>
      </c>
      <c r="I46" s="16">
        <v>640</v>
      </c>
      <c r="J46" s="16">
        <v>636.15</v>
      </c>
      <c r="K46" s="5">
        <f t="shared" si="0"/>
        <v>2.1499999999999773</v>
      </c>
      <c r="L46" s="5">
        <f t="shared" si="1"/>
        <v>5374.9999999999436</v>
      </c>
      <c r="M46" s="16" t="s">
        <v>32</v>
      </c>
    </row>
    <row r="47" spans="1:13">
      <c r="A47" s="6">
        <v>44762</v>
      </c>
      <c r="B47" s="16" t="s">
        <v>42</v>
      </c>
      <c r="D47" s="16" t="s">
        <v>36</v>
      </c>
      <c r="E47" s="16">
        <v>20</v>
      </c>
      <c r="F47" s="16" t="s">
        <v>10</v>
      </c>
      <c r="G47" s="16">
        <v>50450</v>
      </c>
      <c r="H47" s="16">
        <v>50200</v>
      </c>
      <c r="I47" s="16">
        <v>50800</v>
      </c>
      <c r="J47" s="16">
        <v>50530</v>
      </c>
      <c r="K47" s="5">
        <f t="shared" si="0"/>
        <v>80</v>
      </c>
      <c r="L47" s="5">
        <f t="shared" si="1"/>
        <v>1600</v>
      </c>
      <c r="M47" s="16" t="s">
        <v>32</v>
      </c>
    </row>
    <row r="48" spans="1:13">
      <c r="A48" s="6">
        <v>44762</v>
      </c>
      <c r="B48" s="16" t="s">
        <v>56</v>
      </c>
      <c r="D48" s="16" t="s">
        <v>35</v>
      </c>
      <c r="E48" s="16">
        <v>50</v>
      </c>
      <c r="F48" s="16" t="s">
        <v>10</v>
      </c>
      <c r="G48" s="16">
        <v>13970</v>
      </c>
      <c r="H48" s="16">
        <v>13870</v>
      </c>
      <c r="I48" s="16">
        <v>14200</v>
      </c>
      <c r="J48" s="16">
        <v>13870</v>
      </c>
      <c r="K48" s="5">
        <f t="shared" si="0"/>
        <v>-100</v>
      </c>
      <c r="L48" s="5">
        <f t="shared" si="1"/>
        <v>-5000</v>
      </c>
      <c r="M48" s="16" t="s">
        <v>33</v>
      </c>
    </row>
    <row r="49" spans="1:13">
      <c r="A49" s="6">
        <v>44763</v>
      </c>
      <c r="B49" s="16" t="s">
        <v>37</v>
      </c>
      <c r="D49" s="16" t="s">
        <v>36</v>
      </c>
      <c r="E49" s="16">
        <v>10</v>
      </c>
      <c r="F49" s="16" t="s">
        <v>12</v>
      </c>
      <c r="G49" s="16">
        <v>55100</v>
      </c>
      <c r="H49" s="16">
        <v>55350</v>
      </c>
      <c r="I49" s="16">
        <v>54500</v>
      </c>
      <c r="J49" s="16">
        <v>54900</v>
      </c>
      <c r="K49" s="5">
        <f t="shared" si="0"/>
        <v>200</v>
      </c>
      <c r="L49" s="5">
        <f t="shared" si="1"/>
        <v>2000</v>
      </c>
      <c r="M49" s="16" t="s">
        <v>32</v>
      </c>
    </row>
    <row r="50" spans="1:13">
      <c r="A50" s="6">
        <v>44763</v>
      </c>
      <c r="B50" s="16" t="s">
        <v>41</v>
      </c>
      <c r="D50" s="16" t="s">
        <v>36</v>
      </c>
      <c r="E50" s="16">
        <v>5000</v>
      </c>
      <c r="F50" s="16" t="s">
        <v>12</v>
      </c>
      <c r="G50" s="16">
        <v>209</v>
      </c>
      <c r="H50" s="16">
        <v>210</v>
      </c>
      <c r="I50" s="16">
        <v>206</v>
      </c>
      <c r="J50" s="16">
        <v>208.6</v>
      </c>
      <c r="K50" s="5">
        <f t="shared" si="0"/>
        <v>0.40000000000000568</v>
      </c>
      <c r="L50" s="5">
        <f t="shared" si="1"/>
        <v>2000.0000000000284</v>
      </c>
      <c r="M50" s="16" t="s">
        <v>32</v>
      </c>
    </row>
    <row r="51" spans="1:13">
      <c r="A51" s="6">
        <v>44763</v>
      </c>
      <c r="B51" s="16" t="s">
        <v>38</v>
      </c>
      <c r="D51" s="16" t="s">
        <v>36</v>
      </c>
      <c r="E51" s="16">
        <v>100</v>
      </c>
      <c r="F51" s="16" t="s">
        <v>12</v>
      </c>
      <c r="G51" s="16">
        <v>7750</v>
      </c>
      <c r="H51" s="16">
        <v>7810</v>
      </c>
      <c r="I51" s="16">
        <v>7600</v>
      </c>
      <c r="J51" s="16">
        <v>7690</v>
      </c>
      <c r="K51" s="5">
        <f t="shared" si="0"/>
        <v>60</v>
      </c>
      <c r="L51" s="5">
        <f t="shared" si="1"/>
        <v>6000</v>
      </c>
      <c r="M51" s="16" t="s">
        <v>32</v>
      </c>
    </row>
    <row r="52" spans="1:13">
      <c r="A52" s="6">
        <v>44764</v>
      </c>
      <c r="B52" s="16" t="s">
        <v>46</v>
      </c>
      <c r="D52" s="16" t="s">
        <v>36</v>
      </c>
      <c r="E52" s="16">
        <v>10000</v>
      </c>
      <c r="F52" s="16" t="s">
        <v>10</v>
      </c>
      <c r="G52" s="16">
        <v>58.1</v>
      </c>
      <c r="H52" s="16">
        <v>57.8</v>
      </c>
      <c r="I52" s="16">
        <v>58.5</v>
      </c>
      <c r="J52" s="16">
        <v>58.354999999999997</v>
      </c>
      <c r="K52" s="5">
        <f t="shared" si="0"/>
        <v>0.25499999999999545</v>
      </c>
      <c r="L52" s="5">
        <f t="shared" si="1"/>
        <v>2549.9999999999545</v>
      </c>
      <c r="M52" s="16" t="s">
        <v>32</v>
      </c>
    </row>
    <row r="53" spans="1:13">
      <c r="A53" s="6">
        <v>44764</v>
      </c>
      <c r="B53" s="16" t="s">
        <v>38</v>
      </c>
      <c r="D53" s="16" t="s">
        <v>36</v>
      </c>
      <c r="E53" s="16">
        <v>100</v>
      </c>
      <c r="F53" s="16" t="s">
        <v>12</v>
      </c>
      <c r="G53" s="16">
        <v>7770</v>
      </c>
      <c r="H53" s="16">
        <v>7845</v>
      </c>
      <c r="I53" s="16">
        <v>7600</v>
      </c>
      <c r="J53" s="16">
        <v>7650</v>
      </c>
      <c r="K53" s="5">
        <f t="shared" si="0"/>
        <v>120</v>
      </c>
      <c r="L53" s="5">
        <f t="shared" si="1"/>
        <v>12000</v>
      </c>
      <c r="M53" s="16" t="s">
        <v>32</v>
      </c>
    </row>
    <row r="54" spans="1:13">
      <c r="A54" s="6">
        <v>44764</v>
      </c>
      <c r="B54" s="16" t="s">
        <v>56</v>
      </c>
      <c r="D54" s="16" t="s">
        <v>35</v>
      </c>
      <c r="E54" s="16">
        <v>50</v>
      </c>
      <c r="F54" s="16" t="s">
        <v>10</v>
      </c>
      <c r="G54" s="16">
        <v>13940</v>
      </c>
      <c r="H54" s="16">
        <v>13840</v>
      </c>
      <c r="I54" s="16">
        <v>14200</v>
      </c>
      <c r="J54" s="16">
        <v>14030</v>
      </c>
      <c r="K54" s="5">
        <f t="shared" si="0"/>
        <v>90</v>
      </c>
      <c r="L54" s="5">
        <f t="shared" si="1"/>
        <v>4500</v>
      </c>
      <c r="M54" s="16" t="s">
        <v>32</v>
      </c>
    </row>
    <row r="55" spans="1:13">
      <c r="A55" s="6">
        <v>44764</v>
      </c>
      <c r="B55" s="16" t="s">
        <v>37</v>
      </c>
      <c r="D55" s="16" t="s">
        <v>35</v>
      </c>
      <c r="E55" s="16">
        <v>10</v>
      </c>
      <c r="F55" s="16" t="s">
        <v>10</v>
      </c>
      <c r="G55" s="16">
        <v>56100</v>
      </c>
      <c r="H55" s="16">
        <v>55800</v>
      </c>
      <c r="I55" s="16">
        <v>57000</v>
      </c>
      <c r="J55" s="16">
        <v>56250</v>
      </c>
      <c r="K55" s="5">
        <f t="shared" si="0"/>
        <v>150</v>
      </c>
      <c r="L55" s="5">
        <f t="shared" si="1"/>
        <v>1500</v>
      </c>
      <c r="M55" s="16" t="s">
        <v>32</v>
      </c>
    </row>
    <row r="56" spans="1:13">
      <c r="A56" s="6">
        <v>44764</v>
      </c>
      <c r="B56" s="16" t="s">
        <v>45</v>
      </c>
      <c r="D56" s="16" t="s">
        <v>36</v>
      </c>
      <c r="E56" s="16">
        <v>1250</v>
      </c>
      <c r="F56" s="16" t="s">
        <v>12</v>
      </c>
      <c r="G56" s="16">
        <v>626</v>
      </c>
      <c r="H56" s="16">
        <v>635</v>
      </c>
      <c r="I56" s="16">
        <v>610</v>
      </c>
      <c r="J56" s="16">
        <v>624</v>
      </c>
      <c r="K56" s="5">
        <f t="shared" si="0"/>
        <v>2</v>
      </c>
      <c r="L56" s="5">
        <f t="shared" si="1"/>
        <v>2500</v>
      </c>
      <c r="M56" s="16" t="s">
        <v>32</v>
      </c>
    </row>
    <row r="57" spans="1:13">
      <c r="A57" s="6">
        <v>44764</v>
      </c>
      <c r="B57" s="16" t="s">
        <v>37</v>
      </c>
      <c r="D57" s="16" t="s">
        <v>36</v>
      </c>
      <c r="E57" s="16">
        <v>10</v>
      </c>
      <c r="F57" s="16" t="s">
        <v>10</v>
      </c>
      <c r="G57" s="16">
        <v>56150</v>
      </c>
      <c r="H57" s="16">
        <v>55800</v>
      </c>
      <c r="I57" s="16">
        <v>57500</v>
      </c>
      <c r="J57" s="16">
        <v>55800</v>
      </c>
      <c r="K57" s="5">
        <f t="shared" si="0"/>
        <v>-350</v>
      </c>
      <c r="L57" s="5">
        <f t="shared" si="1"/>
        <v>-3500</v>
      </c>
      <c r="M57" s="16" t="s">
        <v>33</v>
      </c>
    </row>
    <row r="58" spans="1:13">
      <c r="A58" s="6">
        <v>44767</v>
      </c>
      <c r="B58" s="16" t="s">
        <v>46</v>
      </c>
      <c r="D58" s="16" t="s">
        <v>35</v>
      </c>
      <c r="E58" s="16">
        <v>10000</v>
      </c>
      <c r="F58" s="16" t="s">
        <v>10</v>
      </c>
      <c r="G58" s="16">
        <v>58.58</v>
      </c>
      <c r="H58" s="16">
        <v>58.28</v>
      </c>
      <c r="I58" s="16">
        <v>58.95</v>
      </c>
      <c r="J58" s="16">
        <v>58.28</v>
      </c>
      <c r="K58" s="5">
        <f t="shared" si="0"/>
        <v>-0.29999999999999716</v>
      </c>
      <c r="L58" s="5">
        <f t="shared" si="1"/>
        <v>-2999.9999999999718</v>
      </c>
      <c r="M58" s="16" t="s">
        <v>33</v>
      </c>
    </row>
    <row r="59" spans="1:13">
      <c r="A59" s="6">
        <v>44767</v>
      </c>
      <c r="B59" s="16" t="s">
        <v>37</v>
      </c>
      <c r="D59" s="16" t="s">
        <v>36</v>
      </c>
      <c r="E59" s="16">
        <v>10</v>
      </c>
      <c r="F59" s="16" t="s">
        <v>10</v>
      </c>
      <c r="G59" s="16">
        <v>55550</v>
      </c>
      <c r="H59" s="16">
        <v>55350</v>
      </c>
      <c r="I59" s="16">
        <v>56200</v>
      </c>
      <c r="J59" s="16">
        <v>55700</v>
      </c>
      <c r="K59" s="5">
        <f t="shared" si="0"/>
        <v>150</v>
      </c>
      <c r="L59" s="5">
        <f t="shared" si="1"/>
        <v>1500</v>
      </c>
      <c r="M59" s="16" t="s">
        <v>32</v>
      </c>
    </row>
    <row r="60" spans="1:13">
      <c r="A60" s="6">
        <v>44768</v>
      </c>
      <c r="B60" s="16" t="s">
        <v>14</v>
      </c>
      <c r="D60" s="16" t="s">
        <v>35</v>
      </c>
      <c r="E60" s="16">
        <v>5000</v>
      </c>
      <c r="F60" s="16" t="s">
        <v>10</v>
      </c>
      <c r="G60" s="16">
        <v>177.3</v>
      </c>
      <c r="H60" s="16">
        <v>175.5</v>
      </c>
      <c r="I60" s="16">
        <v>180</v>
      </c>
      <c r="J60" s="16">
        <v>178.1</v>
      </c>
      <c r="K60" s="5">
        <f t="shared" si="0"/>
        <v>0.79999999999998295</v>
      </c>
      <c r="L60" s="5">
        <f t="shared" si="1"/>
        <v>3999.9999999999145</v>
      </c>
      <c r="M60" s="16" t="s">
        <v>32</v>
      </c>
    </row>
    <row r="61" spans="1:13">
      <c r="A61" s="6">
        <v>44768</v>
      </c>
      <c r="B61" s="16" t="s">
        <v>37</v>
      </c>
      <c r="D61" s="16" t="s">
        <v>36</v>
      </c>
      <c r="E61" s="16">
        <v>10</v>
      </c>
      <c r="F61" s="16" t="s">
        <v>12</v>
      </c>
      <c r="G61" s="16">
        <v>55250</v>
      </c>
      <c r="H61" s="16">
        <v>55600</v>
      </c>
      <c r="I61" s="16">
        <v>54800</v>
      </c>
      <c r="J61" s="16">
        <v>55140</v>
      </c>
      <c r="K61" s="5">
        <f t="shared" si="0"/>
        <v>110</v>
      </c>
      <c r="L61" s="5">
        <f t="shared" si="1"/>
        <v>1100</v>
      </c>
      <c r="M61" s="16" t="s">
        <v>32</v>
      </c>
    </row>
    <row r="62" spans="1:13">
      <c r="A62" s="6">
        <v>44768</v>
      </c>
      <c r="B62" s="16" t="s">
        <v>42</v>
      </c>
      <c r="D62" s="16" t="s">
        <v>35</v>
      </c>
      <c r="E62" s="16">
        <v>20</v>
      </c>
      <c r="F62" s="16" t="s">
        <v>12</v>
      </c>
      <c r="G62" s="16">
        <v>50650</v>
      </c>
      <c r="H62" s="16">
        <v>50830</v>
      </c>
      <c r="I62" s="16">
        <v>50400</v>
      </c>
      <c r="J62" s="16">
        <v>50550</v>
      </c>
      <c r="K62" s="5">
        <f t="shared" si="0"/>
        <v>100</v>
      </c>
      <c r="L62" s="5">
        <f t="shared" si="1"/>
        <v>2000</v>
      </c>
      <c r="M62" s="16" t="s">
        <v>32</v>
      </c>
    </row>
    <row r="63" spans="1:13">
      <c r="A63" s="6">
        <v>44769</v>
      </c>
      <c r="B63" s="16" t="s">
        <v>38</v>
      </c>
      <c r="D63" s="16" t="s">
        <v>35</v>
      </c>
      <c r="E63" s="16">
        <v>100</v>
      </c>
      <c r="F63" s="16" t="s">
        <v>12</v>
      </c>
      <c r="G63" s="16">
        <v>7670</v>
      </c>
      <c r="H63" s="16">
        <v>7740</v>
      </c>
      <c r="I63" s="16">
        <v>7500</v>
      </c>
      <c r="J63" s="16">
        <v>7625</v>
      </c>
      <c r="K63" s="5">
        <f t="shared" si="0"/>
        <v>45</v>
      </c>
      <c r="L63" s="5">
        <f t="shared" si="1"/>
        <v>4500</v>
      </c>
      <c r="M63" s="16" t="s">
        <v>32</v>
      </c>
    </row>
    <row r="64" spans="1:13">
      <c r="A64" s="6">
        <v>44769</v>
      </c>
      <c r="B64" s="16" t="s">
        <v>41</v>
      </c>
      <c r="D64" s="16" t="s">
        <v>35</v>
      </c>
      <c r="E64" s="16">
        <v>5000</v>
      </c>
      <c r="F64" s="16" t="s">
        <v>10</v>
      </c>
      <c r="G64" s="16">
        <v>210.3</v>
      </c>
      <c r="H64" s="16">
        <v>208.5</v>
      </c>
      <c r="I64" s="16">
        <v>214</v>
      </c>
      <c r="J64" s="16">
        <v>208.5</v>
      </c>
      <c r="K64" s="5">
        <f t="shared" si="0"/>
        <v>-1.8000000000000114</v>
      </c>
      <c r="L64" s="5">
        <f t="shared" si="1"/>
        <v>-9000.0000000000564</v>
      </c>
      <c r="M64" s="16" t="s">
        <v>33</v>
      </c>
    </row>
    <row r="65" spans="1:13">
      <c r="A65" s="6">
        <v>44769</v>
      </c>
      <c r="B65" s="16" t="s">
        <v>116</v>
      </c>
      <c r="D65" s="16" t="s">
        <v>35</v>
      </c>
      <c r="E65" s="16">
        <v>1250</v>
      </c>
      <c r="F65" s="16" t="s">
        <v>10</v>
      </c>
      <c r="G65" s="16">
        <v>30</v>
      </c>
      <c r="H65" s="16">
        <v>20</v>
      </c>
      <c r="I65" s="16">
        <v>50</v>
      </c>
      <c r="J65" s="16">
        <v>33.700000000000003</v>
      </c>
      <c r="K65" s="5">
        <f t="shared" si="0"/>
        <v>3.7000000000000028</v>
      </c>
      <c r="L65" s="5">
        <f t="shared" si="1"/>
        <v>4625.0000000000036</v>
      </c>
      <c r="M65" s="16" t="s">
        <v>32</v>
      </c>
    </row>
    <row r="66" spans="1:13">
      <c r="A66" s="6">
        <v>44770</v>
      </c>
      <c r="B66" s="16" t="s">
        <v>116</v>
      </c>
      <c r="D66" s="16" t="s">
        <v>35</v>
      </c>
      <c r="E66" s="16">
        <v>1250</v>
      </c>
      <c r="F66" s="16" t="s">
        <v>10</v>
      </c>
      <c r="G66" s="16">
        <v>34</v>
      </c>
      <c r="H66" s="16">
        <v>28</v>
      </c>
      <c r="I66" s="16">
        <v>50</v>
      </c>
      <c r="J66" s="16">
        <v>36.4</v>
      </c>
      <c r="K66" s="5">
        <f t="shared" ref="K66:K79" si="2">IF(F66="BUY",J66-G66,G66-J66)</f>
        <v>2.3999999999999986</v>
      </c>
      <c r="L66" s="5">
        <f t="shared" si="1"/>
        <v>2999.9999999999982</v>
      </c>
      <c r="M66" s="16" t="s">
        <v>32</v>
      </c>
    </row>
    <row r="67" spans="1:13">
      <c r="A67" s="6">
        <v>44770</v>
      </c>
      <c r="B67" s="16" t="s">
        <v>38</v>
      </c>
      <c r="D67" s="16" t="s">
        <v>36</v>
      </c>
      <c r="E67" s="16">
        <v>100</v>
      </c>
      <c r="F67" s="16" t="s">
        <v>10</v>
      </c>
      <c r="G67" s="16">
        <v>7880</v>
      </c>
      <c r="H67" s="16">
        <v>7820</v>
      </c>
      <c r="I67" s="16">
        <v>7980</v>
      </c>
      <c r="J67" s="16">
        <v>7917.5</v>
      </c>
      <c r="K67" s="5">
        <f t="shared" si="2"/>
        <v>37.5</v>
      </c>
      <c r="L67" s="5">
        <f t="shared" ref="L67:L76" si="3">(K67*E67)</f>
        <v>3750</v>
      </c>
      <c r="M67" s="16" t="s">
        <v>32</v>
      </c>
    </row>
    <row r="68" spans="1:13">
      <c r="A68" s="6">
        <v>44770</v>
      </c>
      <c r="B68" s="16" t="s">
        <v>46</v>
      </c>
      <c r="D68" s="16" t="s">
        <v>36</v>
      </c>
      <c r="E68" s="16">
        <v>10000</v>
      </c>
      <c r="F68" s="16" t="s">
        <v>10</v>
      </c>
      <c r="G68" s="16">
        <v>59.22</v>
      </c>
      <c r="H68" s="16">
        <v>58.89</v>
      </c>
      <c r="I68" s="16">
        <v>59.5</v>
      </c>
      <c r="J68" s="16">
        <v>59.5</v>
      </c>
      <c r="K68" s="5">
        <f t="shared" si="2"/>
        <v>0.28000000000000114</v>
      </c>
      <c r="L68" s="5">
        <f t="shared" si="3"/>
        <v>2800.0000000000114</v>
      </c>
      <c r="M68" s="16" t="s">
        <v>32</v>
      </c>
    </row>
    <row r="69" spans="1:13">
      <c r="A69" s="6">
        <v>44770</v>
      </c>
      <c r="B69" s="16" t="s">
        <v>44</v>
      </c>
      <c r="D69" s="16" t="s">
        <v>36</v>
      </c>
      <c r="E69" s="16">
        <v>10000</v>
      </c>
      <c r="F69" s="16" t="s">
        <v>12</v>
      </c>
      <c r="G69" s="16">
        <v>79.959999999999994</v>
      </c>
      <c r="H69" s="16">
        <v>80.05</v>
      </c>
      <c r="I69" s="16">
        <v>79.849999999999994</v>
      </c>
      <c r="J69" s="16">
        <v>79.849999999999994</v>
      </c>
      <c r="K69" s="5">
        <f t="shared" si="2"/>
        <v>0.10999999999999943</v>
      </c>
      <c r="L69" s="5">
        <f t="shared" si="3"/>
        <v>1099.9999999999943</v>
      </c>
      <c r="M69" s="16" t="s">
        <v>32</v>
      </c>
    </row>
    <row r="70" spans="1:13">
      <c r="A70" s="6">
        <v>44770</v>
      </c>
      <c r="B70" s="16" t="s">
        <v>17</v>
      </c>
      <c r="D70" s="16" t="s">
        <v>36</v>
      </c>
      <c r="E70" s="16">
        <v>2500</v>
      </c>
      <c r="F70" s="16" t="s">
        <v>10</v>
      </c>
      <c r="G70" s="16">
        <v>645</v>
      </c>
      <c r="H70" s="16">
        <v>642</v>
      </c>
      <c r="I70" s="16">
        <v>652</v>
      </c>
      <c r="J70" s="16">
        <v>647.4</v>
      </c>
      <c r="K70" s="5">
        <f t="shared" si="2"/>
        <v>2.3999999999999773</v>
      </c>
      <c r="L70" s="5">
        <f t="shared" si="3"/>
        <v>5999.9999999999436</v>
      </c>
      <c r="M70" s="16" t="s">
        <v>32</v>
      </c>
    </row>
    <row r="71" spans="1:13">
      <c r="A71" s="6">
        <v>44770</v>
      </c>
      <c r="B71" s="16" t="s">
        <v>42</v>
      </c>
      <c r="D71" s="16" t="s">
        <v>36</v>
      </c>
      <c r="E71" s="16">
        <v>20</v>
      </c>
      <c r="F71" s="16" t="s">
        <v>10</v>
      </c>
      <c r="G71" s="16">
        <v>51050</v>
      </c>
      <c r="H71" s="16">
        <v>50800</v>
      </c>
      <c r="I71" s="16">
        <v>51400</v>
      </c>
      <c r="J71" s="16">
        <v>51295</v>
      </c>
      <c r="K71" s="5">
        <f t="shared" si="2"/>
        <v>245</v>
      </c>
      <c r="L71" s="5">
        <f t="shared" si="3"/>
        <v>4900</v>
      </c>
      <c r="M71" s="16" t="s">
        <v>32</v>
      </c>
    </row>
    <row r="72" spans="1:13">
      <c r="A72" s="6">
        <v>44771</v>
      </c>
      <c r="B72" s="16" t="s">
        <v>41</v>
      </c>
      <c r="D72" s="16" t="s">
        <v>35</v>
      </c>
      <c r="E72" s="16">
        <v>5000</v>
      </c>
      <c r="F72" s="16" t="s">
        <v>10</v>
      </c>
      <c r="G72" s="16">
        <v>213.6</v>
      </c>
      <c r="H72" s="16">
        <v>212.6</v>
      </c>
      <c r="I72" s="16">
        <v>216</v>
      </c>
      <c r="J72" s="16">
        <v>212.6</v>
      </c>
      <c r="K72" s="5">
        <f t="shared" si="2"/>
        <v>-1</v>
      </c>
      <c r="L72" s="5">
        <f t="shared" si="3"/>
        <v>-5000</v>
      </c>
      <c r="M72" s="16" t="s">
        <v>33</v>
      </c>
    </row>
    <row r="73" spans="1:13">
      <c r="A73" s="6">
        <v>44771</v>
      </c>
      <c r="B73" s="16" t="s">
        <v>17</v>
      </c>
      <c r="D73" s="16" t="s">
        <v>36</v>
      </c>
      <c r="E73" s="16">
        <v>2500</v>
      </c>
      <c r="F73" s="16" t="s">
        <v>10</v>
      </c>
      <c r="G73" s="16">
        <v>647.5</v>
      </c>
      <c r="H73" s="16">
        <v>646.5</v>
      </c>
      <c r="I73" s="16">
        <v>655</v>
      </c>
      <c r="J73" s="16">
        <v>648.4</v>
      </c>
      <c r="K73" s="5">
        <f t="shared" si="2"/>
        <v>0.89999999999997726</v>
      </c>
      <c r="L73" s="5">
        <f t="shared" si="3"/>
        <v>2249.9999999999432</v>
      </c>
      <c r="M73" s="16" t="s">
        <v>32</v>
      </c>
    </row>
    <row r="74" spans="1:13">
      <c r="A74" s="6">
        <v>44771</v>
      </c>
      <c r="B74" s="16" t="s">
        <v>46</v>
      </c>
      <c r="D74" s="16" t="s">
        <v>36</v>
      </c>
      <c r="E74" s="16">
        <v>10000</v>
      </c>
      <c r="F74" s="16" t="s">
        <v>12</v>
      </c>
      <c r="G74" s="16">
        <v>59.9</v>
      </c>
      <c r="H74" s="16">
        <v>60.2</v>
      </c>
      <c r="I74" s="16">
        <v>59.55</v>
      </c>
      <c r="J74" s="16">
        <v>59.77</v>
      </c>
      <c r="K74" s="5">
        <f t="shared" si="2"/>
        <v>0.12999999999999545</v>
      </c>
      <c r="L74" s="5">
        <f t="shared" si="3"/>
        <v>1299.9999999999545</v>
      </c>
      <c r="M74" s="16" t="s">
        <v>32</v>
      </c>
    </row>
    <row r="75" spans="1:13">
      <c r="A75" s="6">
        <v>44771</v>
      </c>
      <c r="B75" s="16" t="s">
        <v>116</v>
      </c>
      <c r="D75" s="16" t="s">
        <v>35</v>
      </c>
      <c r="E75" s="16">
        <v>1250</v>
      </c>
      <c r="F75" s="16" t="s">
        <v>10</v>
      </c>
      <c r="G75" s="16">
        <v>40</v>
      </c>
      <c r="H75" s="16">
        <v>35</v>
      </c>
      <c r="I75" s="16">
        <v>50</v>
      </c>
      <c r="J75" s="16">
        <v>44</v>
      </c>
      <c r="K75" s="5">
        <f t="shared" si="2"/>
        <v>4</v>
      </c>
      <c r="L75" s="5">
        <f t="shared" si="3"/>
        <v>5000</v>
      </c>
      <c r="M75" s="16" t="s">
        <v>32</v>
      </c>
    </row>
    <row r="76" spans="1:13">
      <c r="A76" s="6">
        <v>44771</v>
      </c>
      <c r="B76" s="16" t="s">
        <v>38</v>
      </c>
      <c r="D76" s="16" t="s">
        <v>36</v>
      </c>
      <c r="E76" s="16">
        <v>100</v>
      </c>
      <c r="F76" s="16" t="s">
        <v>12</v>
      </c>
      <c r="G76" s="16">
        <v>7820</v>
      </c>
      <c r="H76" s="16">
        <v>7900</v>
      </c>
      <c r="I76" s="16">
        <v>7550</v>
      </c>
      <c r="J76" s="16">
        <v>7780</v>
      </c>
      <c r="K76" s="5">
        <f t="shared" si="2"/>
        <v>40</v>
      </c>
      <c r="L76" s="5">
        <f t="shared" si="3"/>
        <v>4000</v>
      </c>
      <c r="M76" s="16" t="s">
        <v>32</v>
      </c>
    </row>
    <row r="77" spans="1:13">
      <c r="A77" s="6">
        <v>44771</v>
      </c>
      <c r="B77" s="16" t="s">
        <v>44</v>
      </c>
      <c r="D77" s="16" t="s">
        <v>35</v>
      </c>
      <c r="E77" s="16">
        <v>10000</v>
      </c>
      <c r="F77" s="16" t="s">
        <v>12</v>
      </c>
      <c r="G77" s="16">
        <v>79.47</v>
      </c>
      <c r="H77" s="16">
        <v>79.650000000000006</v>
      </c>
      <c r="I77" s="16">
        <v>79.3</v>
      </c>
      <c r="J77" s="16">
        <v>79.3</v>
      </c>
      <c r="K77" s="5">
        <f t="shared" si="2"/>
        <v>0.17000000000000171</v>
      </c>
      <c r="L77" s="5">
        <f t="shared" ref="L77:L79" si="4">(K77*E77)</f>
        <v>1700.0000000000171</v>
      </c>
      <c r="M77" s="16" t="s">
        <v>32</v>
      </c>
    </row>
    <row r="78" spans="1:13">
      <c r="A78" s="6">
        <v>44771</v>
      </c>
      <c r="B78" s="16" t="s">
        <v>41</v>
      </c>
      <c r="D78" s="16" t="s">
        <v>36</v>
      </c>
      <c r="E78" s="16">
        <v>5000</v>
      </c>
      <c r="F78" s="16" t="s">
        <v>10</v>
      </c>
      <c r="G78" s="16">
        <v>212.7</v>
      </c>
      <c r="H78" s="16">
        <v>211.5</v>
      </c>
      <c r="I78" s="16">
        <v>215</v>
      </c>
      <c r="J78" s="16">
        <v>214.15</v>
      </c>
      <c r="K78" s="5">
        <f t="shared" si="2"/>
        <v>1.4500000000000171</v>
      </c>
      <c r="L78" s="5">
        <f t="shared" si="4"/>
        <v>7250.0000000000855</v>
      </c>
      <c r="M78" s="16" t="s">
        <v>32</v>
      </c>
    </row>
    <row r="79" spans="1:13">
      <c r="A79" s="6">
        <v>44771</v>
      </c>
      <c r="B79" s="16" t="s">
        <v>14</v>
      </c>
      <c r="D79" s="16" t="s">
        <v>35</v>
      </c>
      <c r="E79" s="16">
        <v>5000</v>
      </c>
      <c r="F79" s="16" t="s">
        <v>10</v>
      </c>
      <c r="G79" s="16">
        <v>178.4</v>
      </c>
      <c r="H79" s="16">
        <v>177</v>
      </c>
      <c r="I79" s="16">
        <v>181</v>
      </c>
      <c r="J79" s="16">
        <v>178.8</v>
      </c>
      <c r="K79" s="5">
        <f t="shared" si="2"/>
        <v>0.40000000000000568</v>
      </c>
      <c r="L79" s="5">
        <f t="shared" si="4"/>
        <v>2000.0000000000284</v>
      </c>
      <c r="M79" s="16" t="s">
        <v>32</v>
      </c>
    </row>
    <row r="80" spans="1:13">
      <c r="A80" s="6"/>
      <c r="L80" s="5">
        <f>SUM(L2:L79)</f>
        <v>163599.99999999971</v>
      </c>
    </row>
    <row r="82" spans="4:5">
      <c r="D82" s="16" t="s">
        <v>153</v>
      </c>
      <c r="E82" s="16">
        <v>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91"/>
  <sheetViews>
    <sheetView workbookViewId="0">
      <pane ySplit="1" topLeftCell="A67" activePane="bottomLeft" state="frozen"/>
      <selection pane="bottomLeft" activeCell="M83" sqref="M83"/>
    </sheetView>
  </sheetViews>
  <sheetFormatPr defaultRowHeight="15"/>
  <cols>
    <col min="1" max="1" width="12.140625" style="16" customWidth="1"/>
    <col min="2" max="2" width="20" style="16" customWidth="1"/>
    <col min="3" max="3" width="9" hidden="1" customWidth="1"/>
    <col min="4" max="4" width="12.42578125" style="16" customWidth="1"/>
    <col min="5" max="5" width="10.7109375" style="16" customWidth="1"/>
    <col min="6" max="6" width="11.28515625" style="16" customWidth="1"/>
    <col min="7" max="7" width="12.140625" style="16" customWidth="1"/>
    <col min="8" max="8" width="11.85546875" style="16" customWidth="1"/>
    <col min="9" max="9" width="12.85546875" style="16" customWidth="1"/>
    <col min="10" max="10" width="16.85546875" style="16" customWidth="1"/>
    <col min="11" max="11" width="23.5703125" customWidth="1"/>
    <col min="12" max="12" width="16.7109375" customWidth="1"/>
    <col min="13" max="13" width="13.140625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44775</v>
      </c>
      <c r="B2" s="5" t="s">
        <v>17</v>
      </c>
      <c r="D2" s="5" t="s">
        <v>36</v>
      </c>
      <c r="E2" s="5">
        <v>2500</v>
      </c>
      <c r="F2" s="5" t="s">
        <v>12</v>
      </c>
      <c r="G2" s="5">
        <v>644</v>
      </c>
      <c r="H2" s="5">
        <v>646.5</v>
      </c>
      <c r="I2" s="5">
        <v>640</v>
      </c>
      <c r="J2" s="5">
        <v>642.5</v>
      </c>
      <c r="K2" s="5">
        <f t="shared" ref="K2:K65" si="0">IF(F2="BUY",J2-G2,G2-J2)</f>
        <v>1.5</v>
      </c>
      <c r="L2" s="5">
        <f>(K2*E2)</f>
        <v>3750</v>
      </c>
      <c r="M2" s="16" t="s">
        <v>32</v>
      </c>
    </row>
    <row r="3" spans="1:13">
      <c r="A3" s="6">
        <v>44775</v>
      </c>
      <c r="B3" s="16" t="s">
        <v>42</v>
      </c>
      <c r="D3" s="16" t="s">
        <v>36</v>
      </c>
      <c r="E3" s="16">
        <v>20</v>
      </c>
      <c r="F3" s="16" t="s">
        <v>10</v>
      </c>
      <c r="G3" s="16">
        <v>51350</v>
      </c>
      <c r="H3" s="16">
        <v>51150</v>
      </c>
      <c r="I3" s="16">
        <v>51650</v>
      </c>
      <c r="J3" s="16">
        <v>51507.5</v>
      </c>
      <c r="K3" s="5">
        <f t="shared" si="0"/>
        <v>157.5</v>
      </c>
      <c r="L3" s="5">
        <f t="shared" ref="L3:L66" si="1">(K3*E3)</f>
        <v>3150</v>
      </c>
      <c r="M3" s="16" t="s">
        <v>32</v>
      </c>
    </row>
    <row r="4" spans="1:13">
      <c r="A4" s="6">
        <v>44775</v>
      </c>
      <c r="B4" s="16" t="s">
        <v>41</v>
      </c>
      <c r="D4" s="16" t="s">
        <v>36</v>
      </c>
      <c r="E4" s="16">
        <v>5000</v>
      </c>
      <c r="F4" s="16" t="s">
        <v>12</v>
      </c>
      <c r="G4" s="16">
        <v>209.8</v>
      </c>
      <c r="H4" s="16">
        <v>210.8</v>
      </c>
      <c r="I4" s="16">
        <v>206</v>
      </c>
      <c r="J4" s="16">
        <v>208.4</v>
      </c>
      <c r="K4" s="5">
        <f t="shared" si="0"/>
        <v>1.4000000000000057</v>
      </c>
      <c r="L4" s="5">
        <f t="shared" si="1"/>
        <v>7000.0000000000282</v>
      </c>
      <c r="M4" s="16" t="s">
        <v>32</v>
      </c>
    </row>
    <row r="5" spans="1:13">
      <c r="A5" s="6">
        <v>44776</v>
      </c>
      <c r="B5" s="16" t="s">
        <v>46</v>
      </c>
      <c r="D5" s="16" t="s">
        <v>36</v>
      </c>
      <c r="E5" s="16">
        <v>10000</v>
      </c>
      <c r="F5" s="16" t="s">
        <v>12</v>
      </c>
      <c r="G5" s="16">
        <v>59.6</v>
      </c>
      <c r="H5" s="16">
        <v>59.9</v>
      </c>
      <c r="I5" s="16">
        <v>59.2</v>
      </c>
      <c r="J5" s="16">
        <v>59.49</v>
      </c>
      <c r="K5" s="5">
        <f t="shared" si="0"/>
        <v>0.10999999999999943</v>
      </c>
      <c r="L5" s="5">
        <f t="shared" si="1"/>
        <v>1099.9999999999943</v>
      </c>
      <c r="M5" s="16" t="s">
        <v>32</v>
      </c>
    </row>
    <row r="6" spans="1:13">
      <c r="A6" s="6">
        <v>44776</v>
      </c>
      <c r="B6" s="16" t="s">
        <v>14</v>
      </c>
      <c r="D6" s="16" t="s">
        <v>36</v>
      </c>
      <c r="E6" s="16">
        <v>5000</v>
      </c>
      <c r="F6" s="16" t="s">
        <v>12</v>
      </c>
      <c r="G6" s="16">
        <v>177</v>
      </c>
      <c r="H6" s="16">
        <v>178</v>
      </c>
      <c r="I6" s="16">
        <v>175</v>
      </c>
      <c r="J6" s="16">
        <v>176.3</v>
      </c>
      <c r="K6" s="5">
        <f t="shared" si="0"/>
        <v>0.69999999999998863</v>
      </c>
      <c r="L6" s="5">
        <f t="shared" si="1"/>
        <v>3499.9999999999432</v>
      </c>
      <c r="M6" s="16" t="s">
        <v>32</v>
      </c>
    </row>
    <row r="7" spans="1:13">
      <c r="A7" s="6">
        <v>44776</v>
      </c>
      <c r="B7" s="16" t="s">
        <v>17</v>
      </c>
      <c r="D7" s="16" t="s">
        <v>36</v>
      </c>
      <c r="E7" s="16">
        <v>2500</v>
      </c>
      <c r="F7" s="16" t="s">
        <v>12</v>
      </c>
      <c r="G7" s="16">
        <v>647</v>
      </c>
      <c r="H7" s="16">
        <v>650</v>
      </c>
      <c r="I7" s="16">
        <v>640</v>
      </c>
      <c r="J7" s="16">
        <v>642.75</v>
      </c>
      <c r="K7" s="5">
        <f t="shared" si="0"/>
        <v>4.25</v>
      </c>
      <c r="L7" s="5">
        <f t="shared" si="1"/>
        <v>10625</v>
      </c>
      <c r="M7" s="16" t="s">
        <v>32</v>
      </c>
    </row>
    <row r="8" spans="1:13">
      <c r="A8" s="6">
        <v>44777</v>
      </c>
      <c r="B8" s="16" t="s">
        <v>56</v>
      </c>
      <c r="D8" s="16" t="s">
        <v>35</v>
      </c>
      <c r="E8" s="16">
        <v>50</v>
      </c>
      <c r="F8" s="16" t="s">
        <v>10</v>
      </c>
      <c r="G8" s="16">
        <v>14300</v>
      </c>
      <c r="H8" s="16">
        <v>14200</v>
      </c>
      <c r="I8" s="16">
        <v>14500</v>
      </c>
      <c r="J8" s="16">
        <v>14400</v>
      </c>
      <c r="K8" s="5">
        <f t="shared" si="0"/>
        <v>100</v>
      </c>
      <c r="L8" s="5">
        <f t="shared" si="1"/>
        <v>5000</v>
      </c>
      <c r="M8" s="16" t="s">
        <v>32</v>
      </c>
    </row>
    <row r="9" spans="1:13">
      <c r="A9" s="6">
        <v>44777</v>
      </c>
      <c r="B9" s="16" t="s">
        <v>44</v>
      </c>
      <c r="D9" s="16" t="s">
        <v>36</v>
      </c>
      <c r="E9" s="16">
        <v>10000</v>
      </c>
      <c r="F9" s="16" t="s">
        <v>10</v>
      </c>
      <c r="G9" s="16">
        <v>79.55</v>
      </c>
      <c r="H9" s="16">
        <v>79.8</v>
      </c>
      <c r="I9" s="16">
        <v>79.8</v>
      </c>
      <c r="J9" s="16">
        <v>79.715000000000003</v>
      </c>
      <c r="K9" s="5">
        <f t="shared" si="0"/>
        <v>0.16500000000000625</v>
      </c>
      <c r="L9" s="5">
        <f t="shared" si="1"/>
        <v>1650.0000000000625</v>
      </c>
      <c r="M9" s="16" t="s">
        <v>32</v>
      </c>
    </row>
    <row r="10" spans="1:13">
      <c r="A10" s="6">
        <v>44777</v>
      </c>
      <c r="B10" s="16" t="s">
        <v>37</v>
      </c>
      <c r="D10" s="16" t="s">
        <v>36</v>
      </c>
      <c r="E10" s="16">
        <v>10</v>
      </c>
      <c r="F10" s="16" t="s">
        <v>10</v>
      </c>
      <c r="G10" s="16">
        <v>58300</v>
      </c>
      <c r="H10" s="16">
        <v>57800</v>
      </c>
      <c r="I10" s="16">
        <v>59000</v>
      </c>
      <c r="J10" s="16">
        <v>58640</v>
      </c>
      <c r="K10" s="5">
        <f t="shared" si="0"/>
        <v>340</v>
      </c>
      <c r="L10" s="5">
        <f t="shared" si="1"/>
        <v>3400</v>
      </c>
      <c r="M10" s="16" t="s">
        <v>32</v>
      </c>
    </row>
    <row r="11" spans="1:13">
      <c r="A11" s="6">
        <v>44777</v>
      </c>
      <c r="B11" s="16" t="s">
        <v>46</v>
      </c>
      <c r="D11" s="16" t="s">
        <v>36</v>
      </c>
      <c r="E11" s="16">
        <v>10000</v>
      </c>
      <c r="F11" s="16" t="s">
        <v>12</v>
      </c>
      <c r="G11" s="16">
        <v>59.6</v>
      </c>
      <c r="H11" s="16">
        <v>59.9</v>
      </c>
      <c r="I11" s="16">
        <v>59.2</v>
      </c>
      <c r="J11" s="16">
        <v>59.5</v>
      </c>
      <c r="K11" s="5">
        <f t="shared" si="0"/>
        <v>0.10000000000000142</v>
      </c>
      <c r="L11" s="5">
        <f t="shared" si="1"/>
        <v>1000.0000000000142</v>
      </c>
      <c r="M11" s="16" t="s">
        <v>32</v>
      </c>
    </row>
    <row r="12" spans="1:13">
      <c r="A12" s="6">
        <v>44778</v>
      </c>
      <c r="B12" s="16" t="s">
        <v>38</v>
      </c>
      <c r="D12" s="16" t="s">
        <v>36</v>
      </c>
      <c r="E12" s="16">
        <v>100</v>
      </c>
      <c r="F12" s="16" t="s">
        <v>12</v>
      </c>
      <c r="G12" s="16">
        <v>7070</v>
      </c>
      <c r="H12" s="16">
        <v>7120</v>
      </c>
      <c r="I12" s="16">
        <v>6900</v>
      </c>
      <c r="J12" s="16">
        <v>7027.5</v>
      </c>
      <c r="K12" s="5">
        <f t="shared" si="0"/>
        <v>42.5</v>
      </c>
      <c r="L12" s="5">
        <f t="shared" si="1"/>
        <v>4250</v>
      </c>
      <c r="M12" s="16" t="s">
        <v>32</v>
      </c>
    </row>
    <row r="13" spans="1:13">
      <c r="A13" s="6">
        <v>44778</v>
      </c>
      <c r="B13" s="16" t="s">
        <v>42</v>
      </c>
      <c r="D13" s="16" t="s">
        <v>35</v>
      </c>
      <c r="E13" s="16">
        <v>20</v>
      </c>
      <c r="F13" s="16" t="s">
        <v>12</v>
      </c>
      <c r="G13" s="16">
        <v>51800</v>
      </c>
      <c r="H13" s="16">
        <v>52050</v>
      </c>
      <c r="I13" s="16">
        <v>51500</v>
      </c>
      <c r="J13" s="16">
        <v>52050</v>
      </c>
      <c r="K13" s="5">
        <f t="shared" si="0"/>
        <v>-250</v>
      </c>
      <c r="L13" s="5">
        <f t="shared" si="1"/>
        <v>-5000</v>
      </c>
      <c r="M13" s="16" t="s">
        <v>117</v>
      </c>
    </row>
    <row r="14" spans="1:13">
      <c r="A14" s="6">
        <v>44781</v>
      </c>
      <c r="B14" s="16" t="s">
        <v>46</v>
      </c>
      <c r="D14" s="16" t="s">
        <v>36</v>
      </c>
      <c r="E14" s="16">
        <v>10000</v>
      </c>
      <c r="F14" s="16" t="s">
        <v>10</v>
      </c>
      <c r="G14" s="16">
        <v>59.09</v>
      </c>
      <c r="H14" s="16">
        <v>58.8</v>
      </c>
      <c r="I14" s="16">
        <v>59.5</v>
      </c>
      <c r="J14" s="16">
        <v>59.17</v>
      </c>
      <c r="K14" s="5">
        <f t="shared" si="0"/>
        <v>7.9999999999998295E-2</v>
      </c>
      <c r="L14" s="5">
        <f t="shared" si="1"/>
        <v>799.99999999998295</v>
      </c>
      <c r="M14" s="16" t="s">
        <v>32</v>
      </c>
    </row>
    <row r="15" spans="1:13">
      <c r="A15" s="6">
        <v>44781</v>
      </c>
      <c r="B15" s="16" t="s">
        <v>119</v>
      </c>
      <c r="D15" s="16" t="s">
        <v>35</v>
      </c>
      <c r="E15" s="16">
        <v>10000</v>
      </c>
      <c r="F15" s="16" t="s">
        <v>10</v>
      </c>
      <c r="G15" s="16">
        <v>0.17</v>
      </c>
      <c r="H15" s="16">
        <v>0.05</v>
      </c>
      <c r="I15" s="16">
        <v>0.5</v>
      </c>
      <c r="J15" s="16">
        <v>0.05</v>
      </c>
      <c r="K15" s="5">
        <f t="shared" si="0"/>
        <v>-0.12000000000000001</v>
      </c>
      <c r="L15" s="5">
        <f t="shared" si="1"/>
        <v>-1200</v>
      </c>
      <c r="M15" s="16" t="s">
        <v>117</v>
      </c>
    </row>
    <row r="16" spans="1:13">
      <c r="A16" s="6">
        <v>44781</v>
      </c>
      <c r="B16" s="16" t="s">
        <v>42</v>
      </c>
      <c r="D16" s="16" t="s">
        <v>36</v>
      </c>
      <c r="E16" s="16">
        <v>20</v>
      </c>
      <c r="F16" s="16" t="s">
        <v>12</v>
      </c>
      <c r="G16" s="16">
        <v>52070</v>
      </c>
      <c r="H16" s="16">
        <v>52350</v>
      </c>
      <c r="I16" s="16">
        <v>51600</v>
      </c>
      <c r="J16" s="16">
        <v>52350</v>
      </c>
      <c r="K16" s="5">
        <f t="shared" si="0"/>
        <v>-280</v>
      </c>
      <c r="L16" s="5">
        <f t="shared" si="1"/>
        <v>-5600</v>
      </c>
      <c r="M16" s="16" t="s">
        <v>117</v>
      </c>
    </row>
    <row r="17" spans="1:13">
      <c r="A17" s="6">
        <v>44781</v>
      </c>
      <c r="B17" s="16" t="s">
        <v>17</v>
      </c>
      <c r="D17" s="16" t="s">
        <v>35</v>
      </c>
      <c r="E17" s="16">
        <v>2500</v>
      </c>
      <c r="F17" s="16" t="s">
        <v>10</v>
      </c>
      <c r="G17" s="16">
        <v>660</v>
      </c>
      <c r="H17" s="16">
        <v>657</v>
      </c>
      <c r="I17" s="16">
        <v>670</v>
      </c>
      <c r="J17" s="16">
        <v>663.6</v>
      </c>
      <c r="K17" s="5">
        <f t="shared" si="0"/>
        <v>3.6000000000000227</v>
      </c>
      <c r="L17" s="5">
        <f t="shared" si="1"/>
        <v>9000.0000000000564</v>
      </c>
      <c r="M17" s="16" t="s">
        <v>32</v>
      </c>
    </row>
    <row r="18" spans="1:13">
      <c r="A18" s="6">
        <v>44782</v>
      </c>
      <c r="B18" s="16" t="s">
        <v>118</v>
      </c>
      <c r="D18" s="16" t="s">
        <v>36</v>
      </c>
      <c r="E18" s="16">
        <v>1250</v>
      </c>
      <c r="F18" s="16" t="s">
        <v>10</v>
      </c>
      <c r="G18" s="16">
        <v>35</v>
      </c>
      <c r="H18" s="16">
        <v>30</v>
      </c>
      <c r="I18" s="16">
        <v>50</v>
      </c>
      <c r="J18" s="16">
        <v>30</v>
      </c>
      <c r="K18" s="5">
        <f t="shared" si="0"/>
        <v>-5</v>
      </c>
      <c r="L18" s="5">
        <f t="shared" si="1"/>
        <v>-6250</v>
      </c>
      <c r="M18" s="16" t="s">
        <v>117</v>
      </c>
    </row>
    <row r="19" spans="1:13">
      <c r="A19" s="6">
        <v>44782</v>
      </c>
      <c r="B19" s="16" t="s">
        <v>14</v>
      </c>
      <c r="D19" s="16" t="s">
        <v>35</v>
      </c>
      <c r="E19" s="16">
        <v>5000</v>
      </c>
      <c r="F19" s="16" t="s">
        <v>10</v>
      </c>
      <c r="G19" s="16">
        <v>184.5</v>
      </c>
      <c r="H19" s="16">
        <v>183</v>
      </c>
      <c r="I19" s="16">
        <v>187</v>
      </c>
      <c r="J19" s="16">
        <v>185.5</v>
      </c>
      <c r="K19" s="5">
        <f t="shared" si="0"/>
        <v>1</v>
      </c>
      <c r="L19" s="5">
        <f t="shared" si="1"/>
        <v>5000</v>
      </c>
      <c r="M19" s="16" t="s">
        <v>32</v>
      </c>
    </row>
    <row r="20" spans="1:13">
      <c r="A20" s="6">
        <v>44783</v>
      </c>
      <c r="B20" s="16" t="s">
        <v>46</v>
      </c>
      <c r="D20" s="16" t="s">
        <v>35</v>
      </c>
      <c r="E20" s="16">
        <v>10000</v>
      </c>
      <c r="F20" s="16" t="s">
        <v>12</v>
      </c>
      <c r="G20" s="16">
        <v>59.09</v>
      </c>
      <c r="H20" s="16">
        <v>59.35</v>
      </c>
      <c r="I20" s="16">
        <v>58.7</v>
      </c>
      <c r="J20" s="16">
        <v>59.35</v>
      </c>
      <c r="K20" s="5">
        <f t="shared" si="0"/>
        <v>-0.25999999999999801</v>
      </c>
      <c r="L20" s="5">
        <f t="shared" si="1"/>
        <v>-2599.99999999998</v>
      </c>
      <c r="M20" s="16" t="s">
        <v>117</v>
      </c>
    </row>
    <row r="21" spans="1:13">
      <c r="A21" s="6">
        <v>44783</v>
      </c>
      <c r="B21" s="16" t="s">
        <v>37</v>
      </c>
      <c r="D21" s="16" t="s">
        <v>35</v>
      </c>
      <c r="E21" s="16">
        <v>10</v>
      </c>
      <c r="F21" s="16" t="s">
        <v>10</v>
      </c>
      <c r="G21" s="16">
        <v>59300</v>
      </c>
      <c r="H21" s="16">
        <v>58900</v>
      </c>
      <c r="I21" s="16">
        <v>60500</v>
      </c>
      <c r="J21" s="16">
        <v>59430</v>
      </c>
      <c r="K21" s="5">
        <f t="shared" si="0"/>
        <v>130</v>
      </c>
      <c r="L21" s="5">
        <f t="shared" si="1"/>
        <v>1300</v>
      </c>
      <c r="M21" s="16" t="s">
        <v>32</v>
      </c>
    </row>
    <row r="22" spans="1:13">
      <c r="A22" s="6">
        <v>44783</v>
      </c>
      <c r="B22" s="16" t="s">
        <v>56</v>
      </c>
      <c r="D22" s="16" t="s">
        <v>35</v>
      </c>
      <c r="E22" s="16">
        <v>50</v>
      </c>
      <c r="F22" s="16" t="s">
        <v>10</v>
      </c>
      <c r="G22" s="16">
        <v>14500</v>
      </c>
      <c r="H22" s="16">
        <v>14400</v>
      </c>
      <c r="I22" s="16">
        <v>14650</v>
      </c>
      <c r="J22" s="16">
        <v>14555</v>
      </c>
      <c r="K22" s="5">
        <f t="shared" si="0"/>
        <v>55</v>
      </c>
      <c r="L22" s="5">
        <f t="shared" si="1"/>
        <v>2750</v>
      </c>
      <c r="M22" s="16" t="s">
        <v>32</v>
      </c>
    </row>
    <row r="23" spans="1:13">
      <c r="A23" s="6">
        <v>44784</v>
      </c>
      <c r="B23" s="16" t="s">
        <v>38</v>
      </c>
      <c r="D23" s="16" t="s">
        <v>35</v>
      </c>
      <c r="E23" s="16">
        <v>100</v>
      </c>
      <c r="F23" s="16" t="s">
        <v>10</v>
      </c>
      <c r="G23" s="16">
        <v>7320</v>
      </c>
      <c r="H23" s="16">
        <v>7259</v>
      </c>
      <c r="I23" s="16">
        <v>7500</v>
      </c>
      <c r="J23" s="16">
        <v>7435</v>
      </c>
      <c r="K23" s="5">
        <f t="shared" si="0"/>
        <v>115</v>
      </c>
      <c r="L23" s="5">
        <f t="shared" si="1"/>
        <v>11500</v>
      </c>
      <c r="M23" s="16" t="s">
        <v>32</v>
      </c>
    </row>
    <row r="24" spans="1:13">
      <c r="A24" s="6">
        <v>44784</v>
      </c>
      <c r="B24" s="16" t="s">
        <v>118</v>
      </c>
      <c r="D24" s="16" t="s">
        <v>35</v>
      </c>
      <c r="E24" s="16">
        <v>1250</v>
      </c>
      <c r="F24" s="16" t="s">
        <v>10</v>
      </c>
      <c r="G24" s="16">
        <v>660</v>
      </c>
      <c r="H24" s="16">
        <v>656</v>
      </c>
      <c r="I24" s="16">
        <v>670</v>
      </c>
      <c r="J24" s="16">
        <v>666.5</v>
      </c>
      <c r="K24" s="5">
        <f t="shared" si="0"/>
        <v>6.5</v>
      </c>
      <c r="L24" s="5">
        <f t="shared" si="1"/>
        <v>8125</v>
      </c>
      <c r="M24" s="16" t="s">
        <v>32</v>
      </c>
    </row>
    <row r="25" spans="1:13">
      <c r="A25" s="6">
        <v>44784</v>
      </c>
      <c r="B25" s="16" t="s">
        <v>37</v>
      </c>
      <c r="D25" s="16" t="s">
        <v>35</v>
      </c>
      <c r="E25" s="16">
        <v>10</v>
      </c>
      <c r="F25" s="16" t="s">
        <v>10</v>
      </c>
      <c r="G25" s="16">
        <v>59300</v>
      </c>
      <c r="H25" s="16">
        <v>58900</v>
      </c>
      <c r="I25" s="16">
        <v>60500</v>
      </c>
      <c r="J25" s="16">
        <v>59425</v>
      </c>
      <c r="K25" s="5">
        <f t="shared" si="0"/>
        <v>125</v>
      </c>
      <c r="L25" s="5">
        <f t="shared" si="1"/>
        <v>1250</v>
      </c>
      <c r="M25" s="16" t="s">
        <v>32</v>
      </c>
    </row>
    <row r="26" spans="1:13">
      <c r="A26" s="6">
        <v>44784</v>
      </c>
      <c r="B26" s="16" t="s">
        <v>14</v>
      </c>
      <c r="D26" s="16" t="s">
        <v>35</v>
      </c>
      <c r="E26" s="16">
        <v>5000</v>
      </c>
      <c r="F26" s="16" t="s">
        <v>10</v>
      </c>
      <c r="G26" s="16">
        <v>183.2</v>
      </c>
      <c r="H26" s="16">
        <v>182</v>
      </c>
      <c r="I26" s="16">
        <v>186</v>
      </c>
      <c r="J26" s="16">
        <v>184</v>
      </c>
      <c r="K26" s="5">
        <f t="shared" si="0"/>
        <v>0.80000000000001137</v>
      </c>
      <c r="L26" s="5">
        <f t="shared" si="1"/>
        <v>4000.0000000000568</v>
      </c>
      <c r="M26" s="16" t="s">
        <v>32</v>
      </c>
    </row>
    <row r="27" spans="1:13">
      <c r="A27" s="6">
        <v>44784</v>
      </c>
      <c r="B27" s="16" t="s">
        <v>17</v>
      </c>
      <c r="D27" s="16" t="s">
        <v>36</v>
      </c>
      <c r="E27" s="16">
        <v>2500</v>
      </c>
      <c r="F27" s="16" t="s">
        <v>10</v>
      </c>
      <c r="G27" s="16">
        <v>678</v>
      </c>
      <c r="H27" s="16">
        <v>675</v>
      </c>
      <c r="I27" s="16">
        <v>685</v>
      </c>
      <c r="J27" s="16">
        <v>681</v>
      </c>
      <c r="K27" s="5">
        <f t="shared" si="0"/>
        <v>3</v>
      </c>
      <c r="L27" s="5">
        <f t="shared" si="1"/>
        <v>7500</v>
      </c>
      <c r="M27" s="16" t="s">
        <v>32</v>
      </c>
    </row>
    <row r="28" spans="1:13">
      <c r="A28" s="6">
        <v>44784</v>
      </c>
      <c r="B28" s="16" t="s">
        <v>118</v>
      </c>
      <c r="D28" s="16" t="s">
        <v>36</v>
      </c>
      <c r="E28" s="16">
        <v>1250</v>
      </c>
      <c r="F28" s="16" t="s">
        <v>10</v>
      </c>
      <c r="G28" s="16">
        <v>16</v>
      </c>
      <c r="H28" s="16">
        <v>13</v>
      </c>
      <c r="I28" s="16">
        <v>25</v>
      </c>
      <c r="J28" s="16">
        <v>13</v>
      </c>
      <c r="K28" s="5">
        <f t="shared" si="0"/>
        <v>-3</v>
      </c>
      <c r="L28" s="5">
        <f t="shared" si="1"/>
        <v>-3750</v>
      </c>
      <c r="M28" s="16" t="s">
        <v>117</v>
      </c>
    </row>
    <row r="29" spans="1:13">
      <c r="A29" s="6">
        <v>44785</v>
      </c>
      <c r="B29" s="16" t="s">
        <v>14</v>
      </c>
      <c r="D29" s="16" t="s">
        <v>35</v>
      </c>
      <c r="E29" s="16">
        <v>5000</v>
      </c>
      <c r="F29" s="16" t="s">
        <v>10</v>
      </c>
      <c r="G29" s="16">
        <v>184.2</v>
      </c>
      <c r="H29" s="16">
        <v>183</v>
      </c>
      <c r="I29" s="16">
        <v>186</v>
      </c>
      <c r="J29" s="16">
        <v>185</v>
      </c>
      <c r="K29" s="5">
        <f t="shared" si="0"/>
        <v>0.80000000000001137</v>
      </c>
      <c r="L29" s="5">
        <f t="shared" si="1"/>
        <v>4000.0000000000568</v>
      </c>
      <c r="M29" s="16" t="s">
        <v>32</v>
      </c>
    </row>
    <row r="30" spans="1:13">
      <c r="A30" s="6">
        <v>44785</v>
      </c>
      <c r="B30" s="16" t="s">
        <v>44</v>
      </c>
      <c r="D30" s="16" t="s">
        <v>36</v>
      </c>
      <c r="E30" s="16">
        <v>10000</v>
      </c>
      <c r="F30" s="16" t="s">
        <v>10</v>
      </c>
      <c r="G30" s="16">
        <v>79.78</v>
      </c>
      <c r="H30" s="16">
        <v>79.680000000000007</v>
      </c>
      <c r="I30" s="16">
        <v>80</v>
      </c>
      <c r="J30" s="16">
        <v>79.83</v>
      </c>
      <c r="K30" s="5">
        <f t="shared" si="0"/>
        <v>4.9999999999997158E-2</v>
      </c>
      <c r="L30" s="5">
        <f t="shared" si="1"/>
        <v>499.99999999997158</v>
      </c>
      <c r="M30" s="16" t="s">
        <v>32</v>
      </c>
    </row>
    <row r="31" spans="1:13">
      <c r="A31" s="6">
        <v>44785</v>
      </c>
      <c r="B31" s="16" t="s">
        <v>38</v>
      </c>
      <c r="D31" s="16" t="s">
        <v>36</v>
      </c>
      <c r="E31" s="16">
        <v>100</v>
      </c>
      <c r="F31" s="16" t="s">
        <v>10</v>
      </c>
      <c r="G31" s="16">
        <v>7520</v>
      </c>
      <c r="H31" s="16">
        <v>7460</v>
      </c>
      <c r="I31" s="16">
        <v>7600</v>
      </c>
      <c r="J31" s="16">
        <v>7460</v>
      </c>
      <c r="K31" s="5">
        <f t="shared" si="0"/>
        <v>-60</v>
      </c>
      <c r="L31" s="5">
        <f t="shared" si="1"/>
        <v>-6000</v>
      </c>
      <c r="M31" s="16" t="s">
        <v>117</v>
      </c>
    </row>
    <row r="32" spans="1:13">
      <c r="A32" s="6">
        <v>44785</v>
      </c>
      <c r="B32" s="16" t="s">
        <v>38</v>
      </c>
      <c r="D32" s="16" t="s">
        <v>36</v>
      </c>
      <c r="E32" s="16">
        <v>100</v>
      </c>
      <c r="F32" s="16" t="s">
        <v>10</v>
      </c>
      <c r="G32" s="16">
        <v>7320</v>
      </c>
      <c r="H32" s="16">
        <v>7250</v>
      </c>
      <c r="I32" s="16">
        <v>7600</v>
      </c>
      <c r="J32" s="16">
        <v>7300</v>
      </c>
      <c r="K32" s="5">
        <f t="shared" si="0"/>
        <v>-20</v>
      </c>
      <c r="L32" s="5">
        <f t="shared" si="1"/>
        <v>-2000</v>
      </c>
      <c r="M32" s="16" t="s">
        <v>117</v>
      </c>
    </row>
    <row r="33" spans="1:13">
      <c r="A33" s="6">
        <v>44785</v>
      </c>
      <c r="B33" s="16" t="s">
        <v>37</v>
      </c>
      <c r="D33" s="16" t="s">
        <v>36</v>
      </c>
      <c r="E33" s="16">
        <v>10</v>
      </c>
      <c r="F33" s="16" t="s">
        <v>10</v>
      </c>
      <c r="G33" s="16">
        <v>59550</v>
      </c>
      <c r="H33" s="16">
        <v>59150</v>
      </c>
      <c r="I33" s="16">
        <v>60500</v>
      </c>
      <c r="J33" s="16">
        <v>59750</v>
      </c>
      <c r="K33" s="5">
        <f t="shared" si="0"/>
        <v>200</v>
      </c>
      <c r="L33" s="5">
        <f t="shared" si="1"/>
        <v>2000</v>
      </c>
      <c r="M33" s="16" t="s">
        <v>32</v>
      </c>
    </row>
    <row r="34" spans="1:13">
      <c r="A34" s="6">
        <v>44789</v>
      </c>
      <c r="B34" s="16" t="s">
        <v>41</v>
      </c>
      <c r="D34" s="16" t="s">
        <v>36</v>
      </c>
      <c r="E34" s="16">
        <v>5000</v>
      </c>
      <c r="F34" s="16" t="s">
        <v>10</v>
      </c>
      <c r="G34" s="16">
        <v>211.8</v>
      </c>
      <c r="H34" s="16">
        <v>210.5</v>
      </c>
      <c r="I34" s="16">
        <v>215</v>
      </c>
      <c r="J34" s="16">
        <v>212.8</v>
      </c>
      <c r="K34" s="5">
        <f t="shared" si="0"/>
        <v>1</v>
      </c>
      <c r="L34" s="5">
        <f t="shared" si="1"/>
        <v>5000</v>
      </c>
      <c r="M34" s="16" t="s">
        <v>32</v>
      </c>
    </row>
    <row r="35" spans="1:13">
      <c r="A35" s="6">
        <v>44789</v>
      </c>
      <c r="B35" s="16" t="s">
        <v>17</v>
      </c>
      <c r="D35" s="16" t="s">
        <v>36</v>
      </c>
      <c r="E35" s="16">
        <v>2500</v>
      </c>
      <c r="F35" s="16" t="s">
        <v>10</v>
      </c>
      <c r="G35" s="16">
        <v>667</v>
      </c>
      <c r="H35" s="16">
        <v>664</v>
      </c>
      <c r="I35" s="16">
        <v>675</v>
      </c>
      <c r="J35" s="16">
        <v>668</v>
      </c>
      <c r="K35" s="5">
        <f t="shared" si="0"/>
        <v>1</v>
      </c>
      <c r="L35" s="5">
        <f t="shared" si="1"/>
        <v>2500</v>
      </c>
      <c r="M35" s="16" t="s">
        <v>32</v>
      </c>
    </row>
    <row r="36" spans="1:13">
      <c r="A36" s="6">
        <v>44789</v>
      </c>
      <c r="B36" s="16" t="s">
        <v>38</v>
      </c>
      <c r="D36" s="16" t="s">
        <v>36</v>
      </c>
      <c r="E36" s="16">
        <v>100</v>
      </c>
      <c r="F36" s="16" t="s">
        <v>12</v>
      </c>
      <c r="G36" s="16">
        <v>7140</v>
      </c>
      <c r="H36" s="16">
        <v>7210</v>
      </c>
      <c r="I36" s="16">
        <v>6900</v>
      </c>
      <c r="J36" s="16">
        <v>6995</v>
      </c>
      <c r="K36" s="5">
        <f t="shared" si="0"/>
        <v>145</v>
      </c>
      <c r="L36" s="5">
        <f t="shared" si="1"/>
        <v>14500</v>
      </c>
      <c r="M36" s="16" t="s">
        <v>32</v>
      </c>
    </row>
    <row r="37" spans="1:13">
      <c r="A37" s="6">
        <v>44790</v>
      </c>
      <c r="B37" s="16" t="s">
        <v>39</v>
      </c>
      <c r="D37" s="16" t="s">
        <v>36</v>
      </c>
      <c r="E37" s="16">
        <v>10000</v>
      </c>
      <c r="F37" s="16" t="s">
        <v>10</v>
      </c>
      <c r="G37" s="16">
        <v>80.8</v>
      </c>
      <c r="H37" s="16">
        <v>80.5</v>
      </c>
      <c r="I37" s="16">
        <v>81.2</v>
      </c>
      <c r="J37" s="16">
        <v>80.94</v>
      </c>
      <c r="K37" s="5">
        <f t="shared" si="0"/>
        <v>0.14000000000000057</v>
      </c>
      <c r="L37" s="5">
        <f t="shared" si="1"/>
        <v>1400.0000000000057</v>
      </c>
      <c r="M37" s="16" t="s">
        <v>32</v>
      </c>
    </row>
    <row r="38" spans="1:13">
      <c r="A38" s="6">
        <v>44790</v>
      </c>
      <c r="B38" s="16" t="s">
        <v>43</v>
      </c>
      <c r="D38" s="16" t="s">
        <v>36</v>
      </c>
      <c r="E38" s="16">
        <v>10000</v>
      </c>
      <c r="F38" s="16" t="s">
        <v>10</v>
      </c>
      <c r="G38" s="16">
        <v>96.3</v>
      </c>
      <c r="H38" s="16">
        <v>96</v>
      </c>
      <c r="I38" s="16">
        <v>96.7</v>
      </c>
      <c r="J38" s="16">
        <v>96.4</v>
      </c>
      <c r="K38" s="5">
        <f t="shared" si="0"/>
        <v>0.10000000000000853</v>
      </c>
      <c r="L38" s="5">
        <f t="shared" si="1"/>
        <v>1000.0000000000853</v>
      </c>
      <c r="M38" s="16" t="s">
        <v>32</v>
      </c>
    </row>
    <row r="39" spans="1:13">
      <c r="A39" s="6">
        <v>44790</v>
      </c>
      <c r="B39" s="16" t="s">
        <v>17</v>
      </c>
      <c r="D39" s="16" t="s">
        <v>36</v>
      </c>
      <c r="E39" s="16">
        <v>2500</v>
      </c>
      <c r="F39" s="16" t="s">
        <v>10</v>
      </c>
      <c r="G39" s="16">
        <v>664</v>
      </c>
      <c r="H39" s="16">
        <v>661</v>
      </c>
      <c r="I39" s="16">
        <v>675</v>
      </c>
      <c r="J39" s="16">
        <v>665.5</v>
      </c>
      <c r="K39" s="5">
        <f t="shared" si="0"/>
        <v>1.5</v>
      </c>
      <c r="L39" s="5">
        <f t="shared" si="1"/>
        <v>3750</v>
      </c>
      <c r="M39" s="16" t="s">
        <v>32</v>
      </c>
    </row>
    <row r="40" spans="1:13">
      <c r="A40" s="6">
        <v>44790</v>
      </c>
      <c r="B40" s="16" t="s">
        <v>38</v>
      </c>
      <c r="D40" s="16" t="s">
        <v>36</v>
      </c>
      <c r="E40" s="16">
        <v>100</v>
      </c>
      <c r="F40" s="16" t="s">
        <v>12</v>
      </c>
      <c r="G40" s="16">
        <v>6920</v>
      </c>
      <c r="H40" s="16">
        <v>6980</v>
      </c>
      <c r="I40" s="16">
        <v>6800</v>
      </c>
      <c r="J40" s="16">
        <v>6870</v>
      </c>
      <c r="K40" s="5">
        <f t="shared" si="0"/>
        <v>50</v>
      </c>
      <c r="L40" s="5">
        <f t="shared" si="1"/>
        <v>5000</v>
      </c>
      <c r="M40" s="16" t="s">
        <v>32</v>
      </c>
    </row>
    <row r="41" spans="1:13">
      <c r="A41" s="6">
        <v>44790</v>
      </c>
      <c r="B41" s="16" t="s">
        <v>41</v>
      </c>
      <c r="D41" s="16" t="s">
        <v>35</v>
      </c>
      <c r="E41" s="16">
        <v>5000</v>
      </c>
      <c r="F41" s="16" t="s">
        <v>12</v>
      </c>
      <c r="G41" s="16">
        <v>210.5</v>
      </c>
      <c r="H41" s="16">
        <v>212</v>
      </c>
      <c r="I41" s="16">
        <v>208</v>
      </c>
      <c r="J41" s="16">
        <v>209.4</v>
      </c>
      <c r="K41" s="5">
        <f t="shared" si="0"/>
        <v>1.0999999999999943</v>
      </c>
      <c r="L41" s="5">
        <f t="shared" si="1"/>
        <v>5499.9999999999718</v>
      </c>
      <c r="M41" s="16" t="s">
        <v>32</v>
      </c>
    </row>
    <row r="42" spans="1:13">
      <c r="A42" s="6">
        <v>44791</v>
      </c>
      <c r="B42" s="16" t="s">
        <v>17</v>
      </c>
      <c r="D42" s="16" t="s">
        <v>36</v>
      </c>
      <c r="E42" s="16">
        <v>2500</v>
      </c>
      <c r="F42" s="16" t="s">
        <v>12</v>
      </c>
      <c r="G42" s="16">
        <v>660</v>
      </c>
      <c r="H42" s="16">
        <v>663.1</v>
      </c>
      <c r="I42" s="16">
        <v>655</v>
      </c>
      <c r="J42" s="16">
        <v>663.1</v>
      </c>
      <c r="K42" s="5">
        <f t="shared" si="0"/>
        <v>-3.1000000000000227</v>
      </c>
      <c r="L42" s="5">
        <f t="shared" si="1"/>
        <v>-7750.0000000000564</v>
      </c>
      <c r="M42" s="16" t="s">
        <v>117</v>
      </c>
    </row>
    <row r="43" spans="1:13">
      <c r="A43" s="6">
        <v>44791</v>
      </c>
      <c r="B43" s="16" t="s">
        <v>42</v>
      </c>
      <c r="D43" s="16" t="s">
        <v>36</v>
      </c>
      <c r="E43" s="16">
        <v>20</v>
      </c>
      <c r="F43" s="16" t="s">
        <v>12</v>
      </c>
      <c r="G43" s="16">
        <v>51700</v>
      </c>
      <c r="H43" s="16">
        <v>51900</v>
      </c>
      <c r="I43" s="16">
        <v>51400</v>
      </c>
      <c r="J43" s="16">
        <v>51620</v>
      </c>
      <c r="K43" s="5">
        <f t="shared" si="0"/>
        <v>80</v>
      </c>
      <c r="L43" s="5">
        <f t="shared" si="1"/>
        <v>1600</v>
      </c>
      <c r="M43" s="16" t="s">
        <v>32</v>
      </c>
    </row>
    <row r="44" spans="1:13">
      <c r="A44" s="6">
        <v>44791</v>
      </c>
      <c r="B44" s="16" t="s">
        <v>17</v>
      </c>
      <c r="D44" s="16" t="s">
        <v>36</v>
      </c>
      <c r="E44" s="16">
        <v>2500</v>
      </c>
      <c r="F44" s="16" t="s">
        <v>12</v>
      </c>
      <c r="G44" s="16">
        <v>668.5</v>
      </c>
      <c r="H44" s="16">
        <v>671</v>
      </c>
      <c r="I44" s="16">
        <v>660</v>
      </c>
      <c r="J44" s="16">
        <v>667</v>
      </c>
      <c r="K44" s="5">
        <f t="shared" si="0"/>
        <v>1.5</v>
      </c>
      <c r="L44" s="5">
        <f t="shared" si="1"/>
        <v>3750</v>
      </c>
      <c r="M44" s="16" t="s">
        <v>32</v>
      </c>
    </row>
    <row r="45" spans="1:13">
      <c r="A45" s="6">
        <v>44791</v>
      </c>
      <c r="B45" s="16" t="s">
        <v>41</v>
      </c>
      <c r="D45" s="16" t="s">
        <v>36</v>
      </c>
      <c r="E45" s="16">
        <v>5000</v>
      </c>
      <c r="F45" s="16" t="s">
        <v>12</v>
      </c>
      <c r="G45" s="16">
        <v>211</v>
      </c>
      <c r="H45" s="16">
        <v>212</v>
      </c>
      <c r="I45" s="16">
        <v>208</v>
      </c>
      <c r="J45" s="16">
        <v>210.6</v>
      </c>
      <c r="K45" s="5">
        <f t="shared" si="0"/>
        <v>0.40000000000000568</v>
      </c>
      <c r="L45" s="5">
        <f t="shared" si="1"/>
        <v>2000.0000000000284</v>
      </c>
      <c r="M45" s="16" t="s">
        <v>32</v>
      </c>
    </row>
    <row r="46" spans="1:13">
      <c r="A46" s="6">
        <v>44791</v>
      </c>
      <c r="B46" s="16" t="s">
        <v>118</v>
      </c>
      <c r="D46" s="16" t="s">
        <v>35</v>
      </c>
      <c r="E46" s="16">
        <v>1250</v>
      </c>
      <c r="F46" s="16" t="s">
        <v>10</v>
      </c>
      <c r="G46" s="16">
        <v>5</v>
      </c>
      <c r="H46" s="16">
        <v>1</v>
      </c>
      <c r="I46" s="16">
        <v>30</v>
      </c>
      <c r="J46" s="16">
        <v>1</v>
      </c>
      <c r="K46" s="5">
        <f t="shared" si="0"/>
        <v>-4</v>
      </c>
      <c r="L46" s="5">
        <f t="shared" si="1"/>
        <v>-5000</v>
      </c>
      <c r="M46" s="16" t="s">
        <v>117</v>
      </c>
    </row>
    <row r="47" spans="1:13">
      <c r="A47" s="6">
        <v>44792</v>
      </c>
      <c r="B47" s="16" t="s">
        <v>37</v>
      </c>
      <c r="D47" s="16" t="s">
        <v>36</v>
      </c>
      <c r="E47" s="16">
        <v>10</v>
      </c>
      <c r="F47" s="16" t="s">
        <v>12</v>
      </c>
      <c r="G47" s="16">
        <v>56600</v>
      </c>
      <c r="H47" s="16">
        <v>57000</v>
      </c>
      <c r="I47" s="16">
        <v>55900</v>
      </c>
      <c r="J47" s="16">
        <v>56430</v>
      </c>
      <c r="K47" s="5">
        <f t="shared" si="0"/>
        <v>170</v>
      </c>
      <c r="L47" s="5">
        <f t="shared" si="1"/>
        <v>1700</v>
      </c>
      <c r="M47" s="16" t="s">
        <v>32</v>
      </c>
    </row>
    <row r="48" spans="1:13">
      <c r="A48" s="6">
        <v>44792</v>
      </c>
      <c r="B48" s="16" t="s">
        <v>41</v>
      </c>
      <c r="D48" s="16" t="s">
        <v>36</v>
      </c>
      <c r="E48" s="16">
        <v>5000</v>
      </c>
      <c r="F48" s="16" t="s">
        <v>10</v>
      </c>
      <c r="G48" s="16">
        <v>210.2</v>
      </c>
      <c r="H48" s="16">
        <v>208.7</v>
      </c>
      <c r="I48" s="16">
        <v>213</v>
      </c>
      <c r="J48" s="16">
        <v>210.7</v>
      </c>
      <c r="K48" s="5">
        <f t="shared" si="0"/>
        <v>0.5</v>
      </c>
      <c r="L48" s="5">
        <f t="shared" si="1"/>
        <v>2500</v>
      </c>
      <c r="M48" s="16" t="s">
        <v>32</v>
      </c>
    </row>
    <row r="49" spans="1:13">
      <c r="A49" s="6">
        <v>44792</v>
      </c>
      <c r="B49" s="16" t="s">
        <v>38</v>
      </c>
      <c r="D49" s="16" t="s">
        <v>36</v>
      </c>
      <c r="E49" s="16">
        <v>100</v>
      </c>
      <c r="F49" s="16" t="s">
        <v>10</v>
      </c>
      <c r="G49" s="16">
        <v>7170</v>
      </c>
      <c r="H49" s="16">
        <v>7100</v>
      </c>
      <c r="I49" s="16">
        <v>7300</v>
      </c>
      <c r="J49" s="16">
        <v>7100</v>
      </c>
      <c r="K49" s="5">
        <f t="shared" si="0"/>
        <v>-70</v>
      </c>
      <c r="L49" s="5">
        <f t="shared" si="1"/>
        <v>-7000</v>
      </c>
      <c r="M49" s="16" t="s">
        <v>117</v>
      </c>
    </row>
    <row r="50" spans="1:13">
      <c r="A50" s="6">
        <v>44792</v>
      </c>
      <c r="B50" s="16" t="s">
        <v>120</v>
      </c>
      <c r="D50" s="16" t="s">
        <v>35</v>
      </c>
      <c r="E50" s="16">
        <v>100</v>
      </c>
      <c r="F50" s="16" t="s">
        <v>10</v>
      </c>
      <c r="G50" s="16">
        <v>320</v>
      </c>
      <c r="H50" s="16">
        <v>270</v>
      </c>
      <c r="I50" s="16">
        <v>450</v>
      </c>
      <c r="J50" s="16">
        <v>351.5</v>
      </c>
      <c r="K50" s="5">
        <f t="shared" si="0"/>
        <v>31.5</v>
      </c>
      <c r="L50" s="5">
        <f t="shared" si="1"/>
        <v>3150</v>
      </c>
      <c r="M50" s="16" t="s">
        <v>32</v>
      </c>
    </row>
    <row r="51" spans="1:13">
      <c r="A51" s="6">
        <v>44792</v>
      </c>
      <c r="B51" s="16" t="s">
        <v>14</v>
      </c>
      <c r="D51" s="16" t="s">
        <v>36</v>
      </c>
      <c r="E51" s="16">
        <v>5000</v>
      </c>
      <c r="F51" s="16" t="s">
        <v>10</v>
      </c>
      <c r="G51" s="16">
        <v>183.5</v>
      </c>
      <c r="H51" s="16">
        <v>182.2</v>
      </c>
      <c r="I51" s="16">
        <v>185</v>
      </c>
      <c r="J51" s="16">
        <v>182.2</v>
      </c>
      <c r="K51" s="5">
        <f t="shared" si="0"/>
        <v>-1.3000000000000114</v>
      </c>
      <c r="L51" s="5">
        <f t="shared" si="1"/>
        <v>-6500.0000000000564</v>
      </c>
      <c r="M51" s="16" t="s">
        <v>117</v>
      </c>
    </row>
    <row r="52" spans="1:13">
      <c r="A52" s="6">
        <v>44792</v>
      </c>
      <c r="B52" s="16" t="s">
        <v>14</v>
      </c>
      <c r="D52" s="16" t="s">
        <v>35</v>
      </c>
      <c r="E52" s="16">
        <v>5000</v>
      </c>
      <c r="F52" s="16" t="s">
        <v>10</v>
      </c>
      <c r="G52" s="16">
        <v>182.2</v>
      </c>
      <c r="H52" s="16">
        <v>181</v>
      </c>
      <c r="I52" s="16">
        <v>184</v>
      </c>
      <c r="J52" s="16">
        <v>181</v>
      </c>
      <c r="K52" s="5">
        <f t="shared" si="0"/>
        <v>-1.1999999999999886</v>
      </c>
      <c r="L52" s="5">
        <f t="shared" si="1"/>
        <v>-5999.9999999999436</v>
      </c>
      <c r="M52" s="16" t="s">
        <v>117</v>
      </c>
    </row>
    <row r="53" spans="1:13">
      <c r="A53" s="6">
        <v>44795</v>
      </c>
      <c r="B53" s="16" t="s">
        <v>121</v>
      </c>
      <c r="D53" s="16" t="s">
        <v>36</v>
      </c>
      <c r="E53" s="16">
        <v>10</v>
      </c>
      <c r="F53" s="16" t="s">
        <v>12</v>
      </c>
      <c r="G53" s="16">
        <v>55700</v>
      </c>
      <c r="H53" s="16">
        <v>56200</v>
      </c>
      <c r="I53" s="16">
        <v>55000</v>
      </c>
      <c r="J53" s="16">
        <v>55450</v>
      </c>
      <c r="K53" s="5">
        <f t="shared" si="0"/>
        <v>250</v>
      </c>
      <c r="L53" s="5">
        <f t="shared" si="1"/>
        <v>2500</v>
      </c>
      <c r="M53" s="16" t="s">
        <v>32</v>
      </c>
    </row>
    <row r="54" spans="1:13">
      <c r="A54" s="6">
        <v>44795</v>
      </c>
      <c r="B54" s="16" t="s">
        <v>44</v>
      </c>
      <c r="D54" s="16" t="s">
        <v>35</v>
      </c>
      <c r="E54" s="16">
        <v>10000</v>
      </c>
      <c r="F54" s="16" t="s">
        <v>10</v>
      </c>
      <c r="G54" s="16">
        <v>79.900000000000006</v>
      </c>
      <c r="H54" s="16">
        <v>79.75</v>
      </c>
      <c r="I54" s="16">
        <v>80.2</v>
      </c>
      <c r="J54" s="16">
        <v>79.91</v>
      </c>
      <c r="K54" s="5">
        <f t="shared" si="0"/>
        <v>9.9999999999909051E-3</v>
      </c>
      <c r="L54" s="5">
        <f t="shared" si="1"/>
        <v>99.999999999909051</v>
      </c>
      <c r="M54" s="16" t="s">
        <v>32</v>
      </c>
    </row>
    <row r="55" spans="1:13">
      <c r="A55" s="6">
        <v>44795</v>
      </c>
      <c r="B55" s="16" t="s">
        <v>122</v>
      </c>
      <c r="D55" s="16" t="s">
        <v>36</v>
      </c>
      <c r="E55" s="16">
        <v>100</v>
      </c>
      <c r="F55" s="16" t="s">
        <v>10</v>
      </c>
      <c r="G55" s="16">
        <v>320</v>
      </c>
      <c r="H55" s="16">
        <v>280</v>
      </c>
      <c r="I55" s="16">
        <v>430</v>
      </c>
      <c r="J55" s="16">
        <v>335</v>
      </c>
      <c r="K55" s="5">
        <f t="shared" si="0"/>
        <v>15</v>
      </c>
      <c r="L55" s="5">
        <f t="shared" si="1"/>
        <v>1500</v>
      </c>
      <c r="M55" s="16" t="s">
        <v>32</v>
      </c>
    </row>
    <row r="56" spans="1:13">
      <c r="A56" s="6">
        <v>44796</v>
      </c>
      <c r="B56" s="16" t="s">
        <v>42</v>
      </c>
      <c r="D56" s="16" t="s">
        <v>36</v>
      </c>
      <c r="E56" s="16">
        <v>20</v>
      </c>
      <c r="F56" s="16" t="s">
        <v>12</v>
      </c>
      <c r="G56" s="16">
        <v>51330</v>
      </c>
      <c r="H56" s="16">
        <v>51530</v>
      </c>
      <c r="I56" s="16">
        <v>51000</v>
      </c>
      <c r="J56" s="16">
        <v>51230</v>
      </c>
      <c r="K56" s="5">
        <f t="shared" si="0"/>
        <v>100</v>
      </c>
      <c r="L56" s="5">
        <f t="shared" si="1"/>
        <v>2000</v>
      </c>
      <c r="M56" s="16" t="s">
        <v>32</v>
      </c>
    </row>
    <row r="57" spans="1:13">
      <c r="A57" s="6">
        <v>44796</v>
      </c>
      <c r="B57" s="16" t="s">
        <v>39</v>
      </c>
      <c r="D57" s="16" t="s">
        <v>36</v>
      </c>
      <c r="E57" s="16">
        <v>10000</v>
      </c>
      <c r="F57" s="16" t="s">
        <v>10</v>
      </c>
      <c r="G57" s="16">
        <v>79.400000000000006</v>
      </c>
      <c r="H57" s="16">
        <v>79.099999999999994</v>
      </c>
      <c r="I57" s="16">
        <v>80</v>
      </c>
      <c r="J57" s="16">
        <v>79.5</v>
      </c>
      <c r="K57" s="5">
        <f t="shared" si="0"/>
        <v>9.9999999999994316E-2</v>
      </c>
      <c r="L57" s="5">
        <f t="shared" si="1"/>
        <v>999.99999999994316</v>
      </c>
      <c r="M57" s="16" t="s">
        <v>32</v>
      </c>
    </row>
    <row r="58" spans="1:13">
      <c r="A58" s="6">
        <v>44796</v>
      </c>
      <c r="B58" s="16" t="s">
        <v>17</v>
      </c>
      <c r="D58" s="16" t="s">
        <v>36</v>
      </c>
      <c r="E58" s="16">
        <v>2500</v>
      </c>
      <c r="F58" s="16" t="s">
        <v>10</v>
      </c>
      <c r="G58" s="16">
        <v>670</v>
      </c>
      <c r="H58" s="16">
        <v>667</v>
      </c>
      <c r="I58" s="16">
        <v>674</v>
      </c>
      <c r="J58" s="16">
        <v>673</v>
      </c>
      <c r="K58" s="5">
        <f t="shared" si="0"/>
        <v>3</v>
      </c>
      <c r="L58" s="5">
        <f t="shared" si="1"/>
        <v>7500</v>
      </c>
      <c r="M58" s="16" t="s">
        <v>32</v>
      </c>
    </row>
    <row r="59" spans="1:13">
      <c r="A59" s="6">
        <v>44796</v>
      </c>
      <c r="B59" s="16" t="s">
        <v>20</v>
      </c>
      <c r="D59" s="16" t="s">
        <v>36</v>
      </c>
      <c r="E59" s="16">
        <v>5000</v>
      </c>
      <c r="F59" s="16" t="s">
        <v>10</v>
      </c>
      <c r="G59" s="16">
        <v>313</v>
      </c>
      <c r="H59" s="16">
        <v>311.89999999999998</v>
      </c>
      <c r="I59" s="16">
        <v>317</v>
      </c>
      <c r="J59" s="16">
        <v>314</v>
      </c>
      <c r="K59" s="5">
        <f t="shared" si="0"/>
        <v>1</v>
      </c>
      <c r="L59" s="5">
        <f t="shared" si="1"/>
        <v>5000</v>
      </c>
      <c r="M59" s="16" t="s">
        <v>32</v>
      </c>
    </row>
    <row r="60" spans="1:13">
      <c r="A60" s="6">
        <v>44796</v>
      </c>
      <c r="B60" s="16" t="s">
        <v>14</v>
      </c>
      <c r="D60" s="16" t="s">
        <v>35</v>
      </c>
      <c r="E60" s="16">
        <v>5000</v>
      </c>
      <c r="F60" s="16" t="s">
        <v>10</v>
      </c>
      <c r="G60" s="16">
        <v>181.4</v>
      </c>
      <c r="H60" s="16">
        <v>179.8</v>
      </c>
      <c r="I60" s="16">
        <v>184</v>
      </c>
      <c r="J60" s="16">
        <v>183</v>
      </c>
      <c r="K60" s="5">
        <f t="shared" si="0"/>
        <v>1.5999999999999943</v>
      </c>
      <c r="L60" s="5">
        <f t="shared" si="1"/>
        <v>7999.9999999999718</v>
      </c>
      <c r="M60" s="16" t="s">
        <v>32</v>
      </c>
    </row>
    <row r="61" spans="1:13">
      <c r="A61" s="6">
        <v>44797</v>
      </c>
      <c r="B61" s="16" t="s">
        <v>46</v>
      </c>
      <c r="D61" s="16" t="s">
        <v>35</v>
      </c>
      <c r="E61" s="16">
        <v>10000</v>
      </c>
      <c r="F61" s="16" t="s">
        <v>10</v>
      </c>
      <c r="G61" s="16">
        <v>58.5</v>
      </c>
      <c r="H61" s="16">
        <v>58.2</v>
      </c>
      <c r="I61" s="16">
        <v>59</v>
      </c>
      <c r="J61" s="16">
        <v>58.6</v>
      </c>
      <c r="K61" s="5">
        <f t="shared" si="0"/>
        <v>0.10000000000000142</v>
      </c>
      <c r="L61" s="5">
        <f t="shared" si="1"/>
        <v>1000.0000000000142</v>
      </c>
      <c r="M61" s="16" t="s">
        <v>32</v>
      </c>
    </row>
    <row r="62" spans="1:13">
      <c r="A62" s="6">
        <v>44797</v>
      </c>
      <c r="B62" s="16" t="s">
        <v>44</v>
      </c>
      <c r="D62" s="16" t="s">
        <v>35</v>
      </c>
      <c r="E62" s="16">
        <v>10000</v>
      </c>
      <c r="F62" s="16" t="s">
        <v>10</v>
      </c>
      <c r="G62" s="16">
        <v>79.790000000000006</v>
      </c>
      <c r="H62" s="16">
        <v>79.650000000000006</v>
      </c>
      <c r="I62" s="16">
        <v>80.099999999999994</v>
      </c>
      <c r="J62" s="16">
        <v>79.91</v>
      </c>
      <c r="K62" s="5">
        <f t="shared" si="0"/>
        <v>0.11999999999999034</v>
      </c>
      <c r="L62" s="5">
        <f t="shared" si="1"/>
        <v>1199.9999999999034</v>
      </c>
      <c r="M62" s="16" t="s">
        <v>32</v>
      </c>
    </row>
    <row r="63" spans="1:13">
      <c r="A63" s="6">
        <v>44797</v>
      </c>
      <c r="B63" s="16" t="s">
        <v>41</v>
      </c>
      <c r="D63" s="16" t="s">
        <v>36</v>
      </c>
      <c r="E63" s="16">
        <v>5000</v>
      </c>
      <c r="F63" s="16" t="s">
        <v>10</v>
      </c>
      <c r="G63" s="16">
        <v>213.4</v>
      </c>
      <c r="H63" s="16">
        <v>212.4</v>
      </c>
      <c r="I63" s="16">
        <v>215</v>
      </c>
      <c r="J63" s="16">
        <v>212.4</v>
      </c>
      <c r="K63" s="5">
        <f t="shared" si="0"/>
        <v>-1</v>
      </c>
      <c r="L63" s="5">
        <f t="shared" si="1"/>
        <v>-5000</v>
      </c>
      <c r="M63" s="16" t="s">
        <v>117</v>
      </c>
    </row>
    <row r="64" spans="1:13">
      <c r="A64" s="6">
        <v>44797</v>
      </c>
      <c r="B64" s="16" t="s">
        <v>41</v>
      </c>
      <c r="D64" s="16" t="s">
        <v>35</v>
      </c>
      <c r="E64" s="16">
        <v>5000</v>
      </c>
      <c r="F64" s="16" t="s">
        <v>10</v>
      </c>
      <c r="G64" s="16">
        <v>211.5</v>
      </c>
      <c r="H64" s="16">
        <v>210.5</v>
      </c>
      <c r="I64" s="16">
        <v>215</v>
      </c>
      <c r="J64" s="16">
        <v>213.5</v>
      </c>
      <c r="K64" s="5">
        <f t="shared" si="0"/>
        <v>2</v>
      </c>
      <c r="L64" s="5">
        <f t="shared" si="1"/>
        <v>10000</v>
      </c>
      <c r="M64" s="16" t="s">
        <v>32</v>
      </c>
    </row>
    <row r="65" spans="1:13">
      <c r="A65" s="6">
        <v>44797</v>
      </c>
      <c r="B65" s="16" t="s">
        <v>17</v>
      </c>
      <c r="D65" s="16" t="s">
        <v>35</v>
      </c>
      <c r="E65" s="16">
        <v>2500</v>
      </c>
      <c r="F65" s="16" t="s">
        <v>10</v>
      </c>
      <c r="G65" s="16">
        <v>673</v>
      </c>
      <c r="H65" s="16">
        <v>670</v>
      </c>
      <c r="I65" s="16">
        <v>680</v>
      </c>
      <c r="J65" s="16">
        <v>674.9</v>
      </c>
      <c r="K65" s="5">
        <f t="shared" si="0"/>
        <v>1.8999999999999773</v>
      </c>
      <c r="L65" s="5">
        <f t="shared" si="1"/>
        <v>4749.9999999999436</v>
      </c>
      <c r="M65" s="16" t="s">
        <v>32</v>
      </c>
    </row>
    <row r="66" spans="1:13">
      <c r="A66" s="6">
        <v>44797</v>
      </c>
      <c r="B66" s="16" t="s">
        <v>14</v>
      </c>
      <c r="D66" s="16" t="s">
        <v>35</v>
      </c>
      <c r="E66" s="16">
        <v>5000</v>
      </c>
      <c r="F66" s="16" t="s">
        <v>10</v>
      </c>
      <c r="G66" s="16">
        <v>178.5</v>
      </c>
      <c r="H66" s="16">
        <v>177.5</v>
      </c>
      <c r="I66" s="16">
        <v>182</v>
      </c>
      <c r="J66" s="16">
        <v>179.2</v>
      </c>
      <c r="K66" s="5">
        <f t="shared" ref="K66:K83" si="2">IF(F66="BUY",J66-G66,G66-J66)</f>
        <v>0.69999999999998863</v>
      </c>
      <c r="L66" s="5">
        <f t="shared" si="1"/>
        <v>3499.9999999999432</v>
      </c>
      <c r="M66" s="16" t="s">
        <v>32</v>
      </c>
    </row>
    <row r="67" spans="1:13">
      <c r="A67" s="6">
        <v>44797</v>
      </c>
      <c r="B67" s="16" t="s">
        <v>42</v>
      </c>
      <c r="D67" s="16" t="s">
        <v>35</v>
      </c>
      <c r="E67" s="16">
        <v>20</v>
      </c>
      <c r="F67" s="16" t="s">
        <v>12</v>
      </c>
      <c r="G67" s="16">
        <v>51510</v>
      </c>
      <c r="H67" s="16">
        <v>51600</v>
      </c>
      <c r="I67" s="16">
        <v>51200</v>
      </c>
      <c r="J67" s="16">
        <v>51600</v>
      </c>
      <c r="K67" s="5">
        <f t="shared" si="2"/>
        <v>-90</v>
      </c>
      <c r="L67" s="5">
        <f t="shared" ref="L67:L83" si="3">(K67*E67)</f>
        <v>-1800</v>
      </c>
      <c r="M67" s="16" t="s">
        <v>117</v>
      </c>
    </row>
    <row r="68" spans="1:13">
      <c r="A68" s="6">
        <v>44798</v>
      </c>
      <c r="B68" s="16" t="s">
        <v>43</v>
      </c>
      <c r="D68" s="16" t="s">
        <v>36</v>
      </c>
      <c r="E68" s="16">
        <v>10000</v>
      </c>
      <c r="F68" s="16" t="s">
        <v>10</v>
      </c>
      <c r="G68" s="16">
        <v>94.6</v>
      </c>
      <c r="H68" s="16">
        <v>94.3</v>
      </c>
      <c r="I68" s="16">
        <v>95</v>
      </c>
      <c r="J68" s="16">
        <v>94.71</v>
      </c>
      <c r="K68" s="5">
        <f t="shared" si="2"/>
        <v>0.10999999999999943</v>
      </c>
      <c r="L68" s="5">
        <f t="shared" si="3"/>
        <v>1099.9999999999943</v>
      </c>
      <c r="M68" s="16" t="s">
        <v>32</v>
      </c>
    </row>
    <row r="69" spans="1:13">
      <c r="A69" s="6">
        <v>44798</v>
      </c>
      <c r="B69" s="16" t="s">
        <v>39</v>
      </c>
      <c r="D69" s="16" t="s">
        <v>36</v>
      </c>
      <c r="E69" s="16">
        <v>10000</v>
      </c>
      <c r="F69" s="16" t="s">
        <v>10</v>
      </c>
      <c r="G69" s="16">
        <v>79.900000000000006</v>
      </c>
      <c r="H69" s="16">
        <v>79.599999999999994</v>
      </c>
      <c r="I69" s="16">
        <v>80.3</v>
      </c>
      <c r="J69" s="16">
        <v>79.599999999999994</v>
      </c>
      <c r="K69" s="5">
        <f t="shared" si="2"/>
        <v>-0.30000000000001137</v>
      </c>
      <c r="L69" s="5">
        <f t="shared" si="3"/>
        <v>-3000.0000000001137</v>
      </c>
      <c r="M69" s="16" t="s">
        <v>117</v>
      </c>
    </row>
    <row r="70" spans="1:13">
      <c r="A70" s="6">
        <v>44799</v>
      </c>
      <c r="B70" s="16" t="s">
        <v>17</v>
      </c>
      <c r="D70" s="16" t="s">
        <v>36</v>
      </c>
      <c r="E70" s="16">
        <v>2500</v>
      </c>
      <c r="F70" s="16" t="s">
        <v>10</v>
      </c>
      <c r="G70" s="16">
        <v>681</v>
      </c>
      <c r="H70" s="16">
        <v>679</v>
      </c>
      <c r="I70" s="16">
        <v>690</v>
      </c>
      <c r="J70" s="16">
        <v>683.25</v>
      </c>
      <c r="K70" s="5">
        <f t="shared" si="2"/>
        <v>2.25</v>
      </c>
      <c r="L70" s="5">
        <f t="shared" si="3"/>
        <v>5625</v>
      </c>
      <c r="M70" s="16" t="s">
        <v>32</v>
      </c>
    </row>
    <row r="71" spans="1:13">
      <c r="A71" s="6">
        <v>44799</v>
      </c>
      <c r="B71" s="16" t="s">
        <v>39</v>
      </c>
      <c r="D71" s="16" t="s">
        <v>36</v>
      </c>
      <c r="E71" s="16">
        <v>10000</v>
      </c>
      <c r="F71" s="16" t="s">
        <v>10</v>
      </c>
      <c r="G71" s="16">
        <v>80.150000000000006</v>
      </c>
      <c r="H71" s="16">
        <v>79.900000000000006</v>
      </c>
      <c r="I71" s="16">
        <v>80.5</v>
      </c>
      <c r="J71" s="16">
        <v>80.314999999999998</v>
      </c>
      <c r="K71" s="5">
        <f t="shared" si="2"/>
        <v>0.16499999999999204</v>
      </c>
      <c r="L71" s="5">
        <f t="shared" si="3"/>
        <v>1649.9999999999204</v>
      </c>
      <c r="M71" s="16" t="s">
        <v>32</v>
      </c>
    </row>
    <row r="72" spans="1:13">
      <c r="A72" s="6">
        <v>44799</v>
      </c>
      <c r="B72" s="16" t="s">
        <v>14</v>
      </c>
      <c r="D72" s="16" t="s">
        <v>35</v>
      </c>
      <c r="E72" s="16">
        <v>5000</v>
      </c>
      <c r="F72" s="16" t="s">
        <v>10</v>
      </c>
      <c r="G72" s="16">
        <v>180.5</v>
      </c>
      <c r="H72" s="16">
        <v>179</v>
      </c>
      <c r="I72" s="16">
        <v>183</v>
      </c>
      <c r="J72" s="16">
        <v>181.1</v>
      </c>
      <c r="K72" s="5">
        <f t="shared" si="2"/>
        <v>0.59999999999999432</v>
      </c>
      <c r="L72" s="5">
        <f t="shared" si="3"/>
        <v>2999.9999999999718</v>
      </c>
      <c r="M72" s="16" t="s">
        <v>32</v>
      </c>
    </row>
    <row r="73" spans="1:13">
      <c r="A73" s="6">
        <v>44799</v>
      </c>
      <c r="B73" s="16" t="s">
        <v>38</v>
      </c>
      <c r="D73" s="16" t="s">
        <v>36</v>
      </c>
      <c r="E73" s="16">
        <v>100</v>
      </c>
      <c r="F73" s="16" t="s">
        <v>12</v>
      </c>
      <c r="G73" s="16">
        <v>7470</v>
      </c>
      <c r="H73" s="16">
        <v>7520</v>
      </c>
      <c r="I73" s="16">
        <v>7300</v>
      </c>
      <c r="J73" s="16">
        <v>7364</v>
      </c>
      <c r="K73" s="5">
        <f t="shared" si="2"/>
        <v>106</v>
      </c>
      <c r="L73" s="5">
        <f t="shared" si="3"/>
        <v>10600</v>
      </c>
      <c r="M73" s="16" t="s">
        <v>32</v>
      </c>
    </row>
    <row r="74" spans="1:13">
      <c r="A74" s="6">
        <v>44799</v>
      </c>
      <c r="B74" s="16" t="s">
        <v>44</v>
      </c>
      <c r="D74" s="16" t="s">
        <v>36</v>
      </c>
      <c r="E74" s="16">
        <v>10000</v>
      </c>
      <c r="F74" s="16" t="s">
        <v>10</v>
      </c>
      <c r="G74" s="16">
        <v>80.03</v>
      </c>
      <c r="H74" s="16">
        <v>79.900000000000006</v>
      </c>
      <c r="I74" s="16">
        <v>80.25</v>
      </c>
      <c r="J74" s="16">
        <v>80.09</v>
      </c>
      <c r="K74" s="5">
        <f t="shared" si="2"/>
        <v>6.0000000000002274E-2</v>
      </c>
      <c r="L74" s="5">
        <f t="shared" si="3"/>
        <v>600.00000000002274</v>
      </c>
      <c r="M74" s="16" t="s">
        <v>32</v>
      </c>
    </row>
    <row r="75" spans="1:13">
      <c r="A75" s="6">
        <v>44799</v>
      </c>
      <c r="B75" s="16" t="s">
        <v>118</v>
      </c>
      <c r="D75" s="16" t="s">
        <v>36</v>
      </c>
      <c r="E75" s="16">
        <v>1250</v>
      </c>
      <c r="F75" s="16" t="s">
        <v>12</v>
      </c>
      <c r="G75" s="16">
        <v>760</v>
      </c>
      <c r="H75" s="16">
        <v>767</v>
      </c>
      <c r="I75" s="16">
        <v>740</v>
      </c>
      <c r="J75" s="16">
        <v>767</v>
      </c>
      <c r="K75" s="5">
        <f t="shared" si="2"/>
        <v>-7</v>
      </c>
      <c r="L75" s="5">
        <f t="shared" si="3"/>
        <v>-8750</v>
      </c>
      <c r="M75" s="16" t="s">
        <v>117</v>
      </c>
    </row>
    <row r="76" spans="1:13">
      <c r="A76" s="6">
        <v>44802</v>
      </c>
      <c r="B76" s="16" t="s">
        <v>41</v>
      </c>
      <c r="D76" s="16" t="s">
        <v>35</v>
      </c>
      <c r="E76" s="16">
        <v>5000</v>
      </c>
      <c r="F76" s="16" t="s">
        <v>10</v>
      </c>
      <c r="G76" s="16">
        <v>214.5</v>
      </c>
      <c r="H76" s="16">
        <v>213.5</v>
      </c>
      <c r="I76" s="16">
        <v>218</v>
      </c>
      <c r="J76" s="16">
        <v>215.7</v>
      </c>
      <c r="K76" s="5">
        <f t="shared" si="2"/>
        <v>1.1999999999999886</v>
      </c>
      <c r="L76" s="5">
        <f t="shared" si="3"/>
        <v>5999.9999999999436</v>
      </c>
      <c r="M76" s="16" t="s">
        <v>32</v>
      </c>
    </row>
    <row r="77" spans="1:13">
      <c r="A77" s="6">
        <v>44802</v>
      </c>
      <c r="B77" s="16" t="s">
        <v>14</v>
      </c>
      <c r="D77" s="16" t="s">
        <v>35</v>
      </c>
      <c r="E77" s="16">
        <v>5000</v>
      </c>
      <c r="F77" s="16" t="s">
        <v>10</v>
      </c>
      <c r="G77" s="16">
        <v>180</v>
      </c>
      <c r="H77" s="16">
        <v>178.5</v>
      </c>
      <c r="I77" s="16">
        <v>183</v>
      </c>
      <c r="J77" s="16">
        <v>178.5</v>
      </c>
      <c r="K77" s="5">
        <f t="shared" si="2"/>
        <v>-1.5</v>
      </c>
      <c r="L77" s="5">
        <f t="shared" si="3"/>
        <v>-7500</v>
      </c>
      <c r="M77" s="16" t="s">
        <v>117</v>
      </c>
    </row>
    <row r="78" spans="1:13">
      <c r="A78" s="6">
        <v>44803</v>
      </c>
      <c r="B78" s="16" t="s">
        <v>39</v>
      </c>
      <c r="D78" s="16" t="s">
        <v>36</v>
      </c>
      <c r="E78" s="16">
        <v>10000</v>
      </c>
      <c r="F78" s="16" t="s">
        <v>10</v>
      </c>
      <c r="G78" s="16">
        <v>80.05</v>
      </c>
      <c r="H78" s="16">
        <v>79.7</v>
      </c>
      <c r="I78" s="16">
        <v>80.5</v>
      </c>
      <c r="J78" s="16">
        <v>80.239999999999995</v>
      </c>
      <c r="K78" s="5">
        <f t="shared" si="2"/>
        <v>0.18999999999999773</v>
      </c>
      <c r="L78" s="5">
        <f t="shared" si="3"/>
        <v>1899.9999999999773</v>
      </c>
      <c r="M78" s="16" t="s">
        <v>32</v>
      </c>
    </row>
    <row r="79" spans="1:13">
      <c r="A79" s="6">
        <v>44803</v>
      </c>
      <c r="B79" s="16" t="s">
        <v>20</v>
      </c>
      <c r="D79" s="16" t="s">
        <v>36</v>
      </c>
      <c r="E79" s="16">
        <v>5000</v>
      </c>
      <c r="F79" s="16" t="s">
        <v>12</v>
      </c>
      <c r="G79" s="16">
        <v>315</v>
      </c>
      <c r="H79" s="16">
        <v>316.2</v>
      </c>
      <c r="I79" s="16">
        <v>212</v>
      </c>
      <c r="J79" s="16">
        <v>313.89999999999998</v>
      </c>
      <c r="K79" s="5">
        <f t="shared" si="2"/>
        <v>1.1000000000000227</v>
      </c>
      <c r="L79" s="5">
        <f t="shared" si="3"/>
        <v>5500.0000000001137</v>
      </c>
      <c r="M79" s="16" t="s">
        <v>32</v>
      </c>
    </row>
    <row r="80" spans="1:13">
      <c r="A80" s="6">
        <v>44803</v>
      </c>
      <c r="B80" s="16" t="s">
        <v>123</v>
      </c>
      <c r="D80" s="16" t="s">
        <v>35</v>
      </c>
      <c r="E80" s="16">
        <v>10000</v>
      </c>
      <c r="F80" s="16" t="s">
        <v>10</v>
      </c>
      <c r="G80" s="16">
        <v>0.32</v>
      </c>
      <c r="H80" s="16">
        <v>0.17</v>
      </c>
      <c r="I80" s="16">
        <v>0.6</v>
      </c>
      <c r="J80" s="16">
        <v>0.42</v>
      </c>
      <c r="K80" s="5">
        <f t="shared" si="2"/>
        <v>9.9999999999999978E-2</v>
      </c>
      <c r="L80" s="5">
        <f t="shared" si="3"/>
        <v>999.99999999999977</v>
      </c>
      <c r="M80" s="16" t="s">
        <v>32</v>
      </c>
    </row>
    <row r="81" spans="1:13">
      <c r="A81" s="6">
        <v>44803</v>
      </c>
      <c r="B81" s="16" t="s">
        <v>45</v>
      </c>
      <c r="D81" s="16" t="s">
        <v>36</v>
      </c>
      <c r="E81" s="16">
        <v>1250</v>
      </c>
      <c r="F81" s="16" t="s">
        <v>12</v>
      </c>
      <c r="G81" s="16">
        <v>735</v>
      </c>
      <c r="H81" s="16">
        <v>742</v>
      </c>
      <c r="I81" s="16">
        <v>715</v>
      </c>
      <c r="J81" s="16">
        <v>729</v>
      </c>
      <c r="K81" s="5">
        <f t="shared" si="2"/>
        <v>6</v>
      </c>
      <c r="L81" s="5">
        <f t="shared" si="3"/>
        <v>7500</v>
      </c>
      <c r="M81" s="16" t="s">
        <v>32</v>
      </c>
    </row>
    <row r="82" spans="1:13">
      <c r="A82" s="6">
        <v>44803</v>
      </c>
      <c r="B82" s="16" t="s">
        <v>38</v>
      </c>
      <c r="D82" s="16" t="s">
        <v>36</v>
      </c>
      <c r="E82" s="16">
        <v>100</v>
      </c>
      <c r="F82" s="16" t="s">
        <v>10</v>
      </c>
      <c r="G82" s="16">
        <v>7510</v>
      </c>
      <c r="H82" s="16">
        <v>7440</v>
      </c>
      <c r="I82" s="16">
        <v>7700</v>
      </c>
      <c r="J82" s="16">
        <v>7440</v>
      </c>
      <c r="K82" s="5">
        <f t="shared" si="2"/>
        <v>-70</v>
      </c>
      <c r="L82" s="5">
        <f t="shared" si="3"/>
        <v>-7000</v>
      </c>
      <c r="M82" s="16" t="s">
        <v>117</v>
      </c>
    </row>
    <row r="83" spans="1:13">
      <c r="A83" s="6">
        <v>44804</v>
      </c>
      <c r="B83" s="16" t="s">
        <v>37</v>
      </c>
      <c r="D83" s="16" t="s">
        <v>36</v>
      </c>
      <c r="E83" s="16">
        <v>10</v>
      </c>
      <c r="F83" s="16" t="s">
        <v>12</v>
      </c>
      <c r="G83" s="16">
        <v>54000</v>
      </c>
      <c r="H83" s="16">
        <v>54600</v>
      </c>
      <c r="I83" s="16">
        <v>53200</v>
      </c>
      <c r="J83" s="16">
        <v>53870</v>
      </c>
      <c r="K83" s="5">
        <f t="shared" si="2"/>
        <v>130</v>
      </c>
      <c r="L83" s="5">
        <f t="shared" si="3"/>
        <v>1300</v>
      </c>
      <c r="M83" s="16" t="s">
        <v>32</v>
      </c>
    </row>
    <row r="84" spans="1:13">
      <c r="K84" s="5"/>
      <c r="L84" s="5">
        <f>SUM(L2:L83)</f>
        <v>151624.99999999968</v>
      </c>
    </row>
    <row r="85" spans="1:13">
      <c r="D85" s="16" t="s">
        <v>152</v>
      </c>
      <c r="E85" s="16">
        <v>82</v>
      </c>
      <c r="K85" s="5"/>
      <c r="L85" s="5"/>
    </row>
    <row r="87" spans="1:13">
      <c r="F87" s="36" t="s">
        <v>134</v>
      </c>
      <c r="G87" s="37"/>
      <c r="H87" s="37"/>
      <c r="I87" s="37"/>
      <c r="J87" s="37"/>
      <c r="K87" s="37"/>
      <c r="L87" s="38"/>
    </row>
    <row r="88" spans="1:13">
      <c r="F88" s="18" t="s">
        <v>21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26</v>
      </c>
      <c r="L88" s="8" t="s">
        <v>27</v>
      </c>
    </row>
    <row r="89" spans="1:13">
      <c r="F89" s="19"/>
      <c r="G89" s="9"/>
      <c r="H89" s="9"/>
      <c r="I89" s="9"/>
      <c r="J89" s="10"/>
      <c r="K89" s="11"/>
      <c r="L89" s="12"/>
    </row>
    <row r="90" spans="1:13">
      <c r="F90" s="19" t="s">
        <v>48</v>
      </c>
      <c r="G90" s="9">
        <v>82</v>
      </c>
      <c r="H90" s="9">
        <v>0</v>
      </c>
      <c r="I90" s="9">
        <v>82</v>
      </c>
      <c r="J90" s="10">
        <v>63</v>
      </c>
      <c r="K90" s="11">
        <f t="shared" ref="K90" si="4">+J90/I90</f>
        <v>0.76829268292682928</v>
      </c>
      <c r="L90" s="12">
        <v>125450</v>
      </c>
    </row>
    <row r="91" spans="1:13">
      <c r="F91" s="20" t="s">
        <v>29</v>
      </c>
      <c r="G91" s="13">
        <v>98</v>
      </c>
      <c r="H91" s="13">
        <v>0</v>
      </c>
      <c r="I91" s="13">
        <v>98</v>
      </c>
      <c r="J91" s="13">
        <v>65</v>
      </c>
      <c r="K91" s="14">
        <v>0.6633</v>
      </c>
      <c r="L91" s="15">
        <v>125450</v>
      </c>
    </row>
  </sheetData>
  <autoFilter ref="A1:M85"/>
  <mergeCells count="1">
    <mergeCell ref="F87:L8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90"/>
  <sheetViews>
    <sheetView topLeftCell="A66" workbookViewId="0">
      <selection activeCell="M82" sqref="M82"/>
    </sheetView>
  </sheetViews>
  <sheetFormatPr defaultRowHeight="15"/>
  <cols>
    <col min="1" max="1" width="14.28515625" style="16" customWidth="1"/>
    <col min="2" max="2" width="17.140625" customWidth="1"/>
    <col min="3" max="3" width="9.140625" hidden="1" customWidth="1"/>
    <col min="4" max="4" width="12.85546875" customWidth="1"/>
    <col min="5" max="5" width="12" customWidth="1"/>
    <col min="6" max="6" width="12.85546875" customWidth="1"/>
    <col min="7" max="7" width="13.85546875" customWidth="1"/>
    <col min="8" max="8" width="14.140625" customWidth="1"/>
    <col min="9" max="9" width="12.140625" customWidth="1"/>
    <col min="10" max="10" width="13.85546875" customWidth="1"/>
    <col min="11" max="11" width="13.140625" customWidth="1"/>
    <col min="12" max="12" width="15.85546875" customWidth="1"/>
    <col min="13" max="13" width="12.42578125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44805</v>
      </c>
      <c r="B2" s="5" t="s">
        <v>46</v>
      </c>
      <c r="D2" s="5" t="s">
        <v>36</v>
      </c>
      <c r="E2" s="5">
        <v>10000</v>
      </c>
      <c r="F2" s="5" t="s">
        <v>12</v>
      </c>
      <c r="G2" s="5">
        <v>57.48</v>
      </c>
      <c r="H2" s="5">
        <v>57.68</v>
      </c>
      <c r="I2" s="5">
        <v>57.2</v>
      </c>
      <c r="J2" s="5">
        <v>57.43</v>
      </c>
      <c r="K2" s="5">
        <f t="shared" ref="K2:K64" si="0">IF(F2="BUY",J2-G2,G2-J2)</f>
        <v>4.9999999999997158E-2</v>
      </c>
      <c r="L2" s="5">
        <f>(K2*E2)</f>
        <v>499.99999999997158</v>
      </c>
      <c r="M2" s="16" t="s">
        <v>32</v>
      </c>
    </row>
    <row r="3" spans="1:13">
      <c r="A3" s="6">
        <v>44805</v>
      </c>
      <c r="B3" s="16" t="s">
        <v>42</v>
      </c>
      <c r="D3" s="16" t="s">
        <v>36</v>
      </c>
      <c r="E3" s="16">
        <v>20</v>
      </c>
      <c r="F3" s="16" t="s">
        <v>12</v>
      </c>
      <c r="G3" s="16">
        <v>50150</v>
      </c>
      <c r="H3" s="16">
        <v>50400</v>
      </c>
      <c r="I3" s="16">
        <v>49900</v>
      </c>
      <c r="J3" s="16">
        <v>50045</v>
      </c>
      <c r="K3" s="5">
        <f t="shared" si="0"/>
        <v>105</v>
      </c>
      <c r="L3" s="5">
        <f t="shared" ref="L3:L66" si="1">(K3*E3)</f>
        <v>2100</v>
      </c>
      <c r="M3" s="16" t="s">
        <v>32</v>
      </c>
    </row>
    <row r="4" spans="1:13">
      <c r="A4" s="6">
        <v>44805</v>
      </c>
      <c r="B4" s="16" t="s">
        <v>37</v>
      </c>
      <c r="D4" s="16" t="s">
        <v>36</v>
      </c>
      <c r="E4" s="16">
        <v>10</v>
      </c>
      <c r="F4" s="16" t="s">
        <v>10</v>
      </c>
      <c r="G4" s="16">
        <v>53100</v>
      </c>
      <c r="H4" s="16">
        <v>52600</v>
      </c>
      <c r="I4" s="16">
        <v>54000</v>
      </c>
      <c r="J4" s="16">
        <v>53200</v>
      </c>
      <c r="K4" s="5">
        <f t="shared" si="0"/>
        <v>100</v>
      </c>
      <c r="L4" s="5">
        <f t="shared" si="1"/>
        <v>1000</v>
      </c>
      <c r="M4" s="16" t="s">
        <v>32</v>
      </c>
    </row>
    <row r="5" spans="1:13">
      <c r="A5" s="6">
        <v>44806</v>
      </c>
      <c r="B5" s="16" t="s">
        <v>124</v>
      </c>
      <c r="D5" s="16" t="s">
        <v>35</v>
      </c>
      <c r="E5" s="16">
        <v>10000</v>
      </c>
      <c r="F5" s="16" t="s">
        <v>10</v>
      </c>
      <c r="G5" s="16">
        <v>0.2</v>
      </c>
      <c r="H5" s="16">
        <v>0.1</v>
      </c>
      <c r="I5" s="16">
        <v>0.5</v>
      </c>
      <c r="J5" s="16">
        <v>0.26</v>
      </c>
      <c r="K5" s="5">
        <f t="shared" si="0"/>
        <v>0.06</v>
      </c>
      <c r="L5" s="5">
        <f t="shared" si="1"/>
        <v>600</v>
      </c>
      <c r="M5" s="16" t="s">
        <v>32</v>
      </c>
    </row>
    <row r="6" spans="1:13">
      <c r="A6" s="6">
        <v>44806</v>
      </c>
      <c r="B6" s="16" t="s">
        <v>37</v>
      </c>
      <c r="D6" s="16" t="s">
        <v>35</v>
      </c>
      <c r="E6" s="16">
        <v>10</v>
      </c>
      <c r="F6" s="16" t="s">
        <v>12</v>
      </c>
      <c r="G6" s="16">
        <v>53500</v>
      </c>
      <c r="H6" s="16">
        <v>53700</v>
      </c>
      <c r="I6" s="16">
        <v>53000</v>
      </c>
      <c r="J6" s="16">
        <v>53700</v>
      </c>
      <c r="K6" s="5">
        <f t="shared" si="0"/>
        <v>-200</v>
      </c>
      <c r="L6" s="5">
        <f t="shared" si="1"/>
        <v>-2000</v>
      </c>
      <c r="M6" s="16" t="s">
        <v>33</v>
      </c>
    </row>
    <row r="7" spans="1:13">
      <c r="A7" s="6">
        <v>44809</v>
      </c>
      <c r="B7" s="16" t="s">
        <v>56</v>
      </c>
      <c r="D7" s="16" t="s">
        <v>35</v>
      </c>
      <c r="E7" s="16">
        <v>50</v>
      </c>
      <c r="F7" s="16" t="s">
        <v>10</v>
      </c>
      <c r="G7" s="16">
        <v>13740</v>
      </c>
      <c r="H7" s="16">
        <v>13600</v>
      </c>
      <c r="I7" s="16">
        <v>13900</v>
      </c>
      <c r="J7" s="16">
        <v>13800</v>
      </c>
      <c r="K7" s="5">
        <f t="shared" si="0"/>
        <v>60</v>
      </c>
      <c r="L7" s="5">
        <f t="shared" si="1"/>
        <v>3000</v>
      </c>
      <c r="M7" s="16" t="s">
        <v>32</v>
      </c>
    </row>
    <row r="8" spans="1:13">
      <c r="A8" s="6">
        <v>44809</v>
      </c>
      <c r="B8" s="16" t="s">
        <v>46</v>
      </c>
      <c r="D8" s="16" t="s">
        <v>35</v>
      </c>
      <c r="E8" s="16">
        <v>10000</v>
      </c>
      <c r="F8" s="16" t="s">
        <v>10</v>
      </c>
      <c r="G8" s="16">
        <v>57.1</v>
      </c>
      <c r="H8" s="16">
        <v>56.8</v>
      </c>
      <c r="I8" s="16">
        <v>57.6</v>
      </c>
      <c r="J8" s="16">
        <v>56.8</v>
      </c>
      <c r="K8" s="5">
        <f t="shared" si="0"/>
        <v>-0.30000000000000426</v>
      </c>
      <c r="L8" s="5">
        <f t="shared" si="1"/>
        <v>-3000.0000000000427</v>
      </c>
      <c r="M8" s="16" t="s">
        <v>33</v>
      </c>
    </row>
    <row r="9" spans="1:13">
      <c r="A9" s="6">
        <v>44810</v>
      </c>
      <c r="B9" s="16" t="s">
        <v>38</v>
      </c>
      <c r="D9" s="16" t="s">
        <v>36</v>
      </c>
      <c r="E9" s="16">
        <v>100</v>
      </c>
      <c r="F9" s="16" t="s">
        <v>10</v>
      </c>
      <c r="G9" s="16">
        <v>7130</v>
      </c>
      <c r="H9" s="16">
        <v>7220</v>
      </c>
      <c r="I9" s="16">
        <v>7070</v>
      </c>
      <c r="J9" s="16">
        <v>7080</v>
      </c>
      <c r="K9" s="5">
        <f t="shared" si="0"/>
        <v>-50</v>
      </c>
      <c r="L9" s="5">
        <f t="shared" si="1"/>
        <v>-5000</v>
      </c>
      <c r="M9" s="16" t="s">
        <v>33</v>
      </c>
    </row>
    <row r="10" spans="1:13">
      <c r="A10" s="6">
        <v>44810</v>
      </c>
      <c r="B10" s="16" t="s">
        <v>42</v>
      </c>
      <c r="D10" s="16" t="s">
        <v>36</v>
      </c>
      <c r="E10" s="16">
        <v>20</v>
      </c>
      <c r="F10" s="16" t="s">
        <v>10</v>
      </c>
      <c r="G10" s="16">
        <v>50600</v>
      </c>
      <c r="H10" s="16">
        <v>50400</v>
      </c>
      <c r="I10" s="16">
        <v>50900</v>
      </c>
      <c r="J10" s="16">
        <v>50400</v>
      </c>
      <c r="K10" s="5">
        <f t="shared" si="0"/>
        <v>-200</v>
      </c>
      <c r="L10" s="5">
        <f t="shared" si="1"/>
        <v>-4000</v>
      </c>
      <c r="M10" s="16" t="s">
        <v>33</v>
      </c>
    </row>
    <row r="11" spans="1:13">
      <c r="A11" s="6">
        <v>44811</v>
      </c>
      <c r="B11" s="16" t="s">
        <v>56</v>
      </c>
      <c r="D11" s="16" t="s">
        <v>36</v>
      </c>
      <c r="E11" s="16">
        <v>50</v>
      </c>
      <c r="F11" s="16" t="s">
        <v>12</v>
      </c>
      <c r="G11" s="16">
        <v>13730</v>
      </c>
      <c r="H11" s="16">
        <v>13830</v>
      </c>
      <c r="I11" s="16">
        <v>13550</v>
      </c>
      <c r="J11" s="16">
        <v>13690</v>
      </c>
      <c r="K11" s="5">
        <f t="shared" si="0"/>
        <v>40</v>
      </c>
      <c r="L11" s="5">
        <f t="shared" si="1"/>
        <v>2000</v>
      </c>
      <c r="M11" s="16" t="s">
        <v>32</v>
      </c>
    </row>
    <row r="12" spans="1:13">
      <c r="A12" s="6">
        <v>44811</v>
      </c>
      <c r="B12" s="16" t="s">
        <v>45</v>
      </c>
      <c r="D12" s="16" t="s">
        <v>36</v>
      </c>
      <c r="E12" s="16">
        <v>1250</v>
      </c>
      <c r="F12" s="16" t="s">
        <v>12</v>
      </c>
      <c r="G12" s="16">
        <v>748</v>
      </c>
      <c r="H12" s="16">
        <v>752</v>
      </c>
      <c r="I12" s="16">
        <v>730</v>
      </c>
      <c r="J12" s="16">
        <v>742.7</v>
      </c>
      <c r="K12" s="5">
        <f t="shared" si="0"/>
        <v>5.2999999999999545</v>
      </c>
      <c r="L12" s="5">
        <f t="shared" si="1"/>
        <v>6624.9999999999436</v>
      </c>
      <c r="M12" s="16" t="s">
        <v>32</v>
      </c>
    </row>
    <row r="13" spans="1:13">
      <c r="A13" s="6">
        <v>44811</v>
      </c>
      <c r="B13" s="16" t="s">
        <v>42</v>
      </c>
      <c r="D13" s="16" t="s">
        <v>36</v>
      </c>
      <c r="E13" s="16">
        <v>20</v>
      </c>
      <c r="F13" s="16" t="s">
        <v>12</v>
      </c>
      <c r="G13" s="16">
        <v>50300</v>
      </c>
      <c r="H13" s="16">
        <v>50450</v>
      </c>
      <c r="I13" s="16">
        <v>50000</v>
      </c>
      <c r="J13" s="16">
        <v>50220</v>
      </c>
      <c r="K13" s="5">
        <f t="shared" si="0"/>
        <v>80</v>
      </c>
      <c r="L13" s="5">
        <f t="shared" si="1"/>
        <v>1600</v>
      </c>
      <c r="M13" s="16" t="s">
        <v>32</v>
      </c>
    </row>
    <row r="14" spans="1:13">
      <c r="A14" s="6">
        <v>44811</v>
      </c>
      <c r="B14" s="16" t="s">
        <v>14</v>
      </c>
      <c r="D14" s="16" t="s">
        <v>35</v>
      </c>
      <c r="E14" s="16">
        <v>5000</v>
      </c>
      <c r="F14" s="16" t="s">
        <v>12</v>
      </c>
      <c r="G14" s="16">
        <v>176.5</v>
      </c>
      <c r="H14" s="16">
        <v>177.6</v>
      </c>
      <c r="I14" s="16">
        <v>172</v>
      </c>
      <c r="J14" s="16">
        <v>175.9</v>
      </c>
      <c r="K14" s="5">
        <f t="shared" si="0"/>
        <v>0.59999999999999432</v>
      </c>
      <c r="L14" s="5">
        <f t="shared" si="1"/>
        <v>2999.9999999999718</v>
      </c>
      <c r="M14" s="16" t="s">
        <v>32</v>
      </c>
    </row>
    <row r="15" spans="1:13">
      <c r="A15" s="6">
        <v>44812</v>
      </c>
      <c r="B15" s="16" t="s">
        <v>45</v>
      </c>
      <c r="D15" s="16" t="s">
        <v>36</v>
      </c>
      <c r="E15" s="16">
        <v>1250</v>
      </c>
      <c r="F15" s="16" t="s">
        <v>12</v>
      </c>
      <c r="G15" s="16">
        <v>627</v>
      </c>
      <c r="H15" s="16">
        <v>633</v>
      </c>
      <c r="I15" s="16">
        <v>615</v>
      </c>
      <c r="J15" s="16">
        <v>622.20000000000005</v>
      </c>
      <c r="K15" s="5">
        <f t="shared" si="0"/>
        <v>4.7999999999999545</v>
      </c>
      <c r="L15" s="5">
        <f t="shared" si="1"/>
        <v>5999.9999999999436</v>
      </c>
      <c r="M15" s="16" t="s">
        <v>32</v>
      </c>
    </row>
    <row r="16" spans="1:13">
      <c r="A16" s="6">
        <v>44812</v>
      </c>
      <c r="B16" s="16" t="s">
        <v>38</v>
      </c>
      <c r="D16" s="16" t="s">
        <v>36</v>
      </c>
      <c r="E16" s="16">
        <v>100</v>
      </c>
      <c r="F16" s="16" t="s">
        <v>12</v>
      </c>
      <c r="G16" s="16">
        <v>6580</v>
      </c>
      <c r="H16" s="16">
        <v>6650</v>
      </c>
      <c r="I16" s="16">
        <v>6500</v>
      </c>
      <c r="J16" s="16">
        <v>6511</v>
      </c>
      <c r="K16" s="5">
        <f t="shared" si="0"/>
        <v>69</v>
      </c>
      <c r="L16" s="5">
        <f t="shared" si="1"/>
        <v>6900</v>
      </c>
      <c r="M16" s="16" t="s">
        <v>32</v>
      </c>
    </row>
    <row r="17" spans="1:13">
      <c r="A17" s="6">
        <v>44812</v>
      </c>
      <c r="B17" s="16" t="s">
        <v>17</v>
      </c>
      <c r="D17" s="16" t="s">
        <v>36</v>
      </c>
      <c r="E17" s="16">
        <v>2500</v>
      </c>
      <c r="F17" s="16" t="s">
        <v>12</v>
      </c>
      <c r="G17" s="16">
        <v>642.5</v>
      </c>
      <c r="H17" s="16">
        <v>645.70000000000005</v>
      </c>
      <c r="I17" s="16">
        <v>638</v>
      </c>
      <c r="J17" s="16">
        <v>645.70000000000005</v>
      </c>
      <c r="K17" s="5">
        <f t="shared" si="0"/>
        <v>-3.2000000000000455</v>
      </c>
      <c r="L17" s="5">
        <f t="shared" si="1"/>
        <v>-8000.0000000001137</v>
      </c>
      <c r="M17" s="16" t="s">
        <v>33</v>
      </c>
    </row>
    <row r="18" spans="1:13">
      <c r="A18" s="6">
        <v>44813</v>
      </c>
      <c r="B18" s="16" t="s">
        <v>42</v>
      </c>
      <c r="D18" s="16" t="s">
        <v>36</v>
      </c>
      <c r="E18" s="16">
        <v>20</v>
      </c>
      <c r="F18" s="16" t="s">
        <v>10</v>
      </c>
      <c r="G18" s="16">
        <v>51650</v>
      </c>
      <c r="H18" s="16">
        <v>51425</v>
      </c>
      <c r="I18" s="16">
        <v>51900</v>
      </c>
      <c r="J18" s="16">
        <v>51760</v>
      </c>
      <c r="K18" s="5">
        <f t="shared" si="0"/>
        <v>110</v>
      </c>
      <c r="L18" s="5">
        <f t="shared" si="1"/>
        <v>2200</v>
      </c>
      <c r="M18" s="16" t="s">
        <v>32</v>
      </c>
    </row>
    <row r="19" spans="1:13">
      <c r="A19" s="6">
        <v>44813</v>
      </c>
      <c r="B19" s="16" t="s">
        <v>14</v>
      </c>
      <c r="D19" s="16" t="s">
        <v>36</v>
      </c>
      <c r="E19" s="16">
        <v>5000</v>
      </c>
      <c r="F19" s="16" t="s">
        <v>10</v>
      </c>
      <c r="G19" s="16">
        <v>177.4</v>
      </c>
      <c r="H19" s="16">
        <v>176.4</v>
      </c>
      <c r="I19" s="16">
        <v>179.6</v>
      </c>
      <c r="J19" s="16">
        <v>179</v>
      </c>
      <c r="K19" s="5">
        <f t="shared" si="0"/>
        <v>1.5999999999999943</v>
      </c>
      <c r="L19" s="5">
        <f t="shared" si="1"/>
        <v>7999.9999999999718</v>
      </c>
      <c r="M19" s="16" t="s">
        <v>32</v>
      </c>
    </row>
    <row r="20" spans="1:13">
      <c r="A20" s="6">
        <v>44813</v>
      </c>
      <c r="B20" s="16" t="s">
        <v>41</v>
      </c>
      <c r="D20" s="16" t="s">
        <v>36</v>
      </c>
      <c r="E20" s="16">
        <v>5000</v>
      </c>
      <c r="F20" s="16" t="s">
        <v>10</v>
      </c>
      <c r="G20" s="16">
        <v>199.8</v>
      </c>
      <c r="H20" s="16">
        <v>198.2</v>
      </c>
      <c r="I20" s="16">
        <v>203</v>
      </c>
      <c r="J20" s="16">
        <v>200.5</v>
      </c>
      <c r="K20" s="5">
        <f t="shared" si="0"/>
        <v>0.69999999999998863</v>
      </c>
      <c r="L20" s="5">
        <f t="shared" si="1"/>
        <v>3499.9999999999432</v>
      </c>
      <c r="M20" s="16" t="s">
        <v>32</v>
      </c>
    </row>
    <row r="21" spans="1:13">
      <c r="A21" s="6">
        <v>44813</v>
      </c>
      <c r="B21" s="16" t="s">
        <v>56</v>
      </c>
      <c r="D21" s="16" t="s">
        <v>35</v>
      </c>
      <c r="E21" s="16">
        <v>50</v>
      </c>
      <c r="F21" s="16" t="s">
        <v>10</v>
      </c>
      <c r="G21" s="16">
        <v>13800</v>
      </c>
      <c r="H21" s="16">
        <v>13700</v>
      </c>
      <c r="I21" s="16">
        <v>13950</v>
      </c>
      <c r="J21" s="16">
        <v>13910</v>
      </c>
      <c r="K21" s="5">
        <f t="shared" si="0"/>
        <v>110</v>
      </c>
      <c r="L21" s="5">
        <f t="shared" si="1"/>
        <v>5500</v>
      </c>
      <c r="M21" s="16" t="s">
        <v>32</v>
      </c>
    </row>
    <row r="22" spans="1:13">
      <c r="A22" s="6">
        <v>44816</v>
      </c>
      <c r="B22" s="16" t="s">
        <v>45</v>
      </c>
      <c r="D22" s="16" t="s">
        <v>36</v>
      </c>
      <c r="E22" s="16">
        <v>1250</v>
      </c>
      <c r="F22" s="16" t="s">
        <v>10</v>
      </c>
      <c r="G22" s="16">
        <v>643</v>
      </c>
      <c r="H22" s="16">
        <v>638</v>
      </c>
      <c r="I22" s="16">
        <v>655</v>
      </c>
      <c r="J22" s="16">
        <v>645</v>
      </c>
      <c r="K22" s="5">
        <f t="shared" si="0"/>
        <v>2</v>
      </c>
      <c r="L22" s="5">
        <f t="shared" si="1"/>
        <v>2500</v>
      </c>
      <c r="M22" s="16" t="s">
        <v>32</v>
      </c>
    </row>
    <row r="23" spans="1:13">
      <c r="A23" s="6">
        <v>44816</v>
      </c>
      <c r="B23" s="16" t="s">
        <v>41</v>
      </c>
      <c r="D23" s="16" t="s">
        <v>35</v>
      </c>
      <c r="E23" s="16">
        <v>5000</v>
      </c>
      <c r="F23" s="16" t="s">
        <v>10</v>
      </c>
      <c r="G23" s="16">
        <v>199.8</v>
      </c>
      <c r="H23" s="16">
        <v>198.3</v>
      </c>
      <c r="I23" s="16">
        <v>203</v>
      </c>
      <c r="J23" s="16">
        <v>201</v>
      </c>
      <c r="K23" s="5">
        <f t="shared" si="0"/>
        <v>1.1999999999999886</v>
      </c>
      <c r="L23" s="5">
        <f t="shared" si="1"/>
        <v>5999.9999999999436</v>
      </c>
      <c r="M23" s="16" t="s">
        <v>32</v>
      </c>
    </row>
    <row r="24" spans="1:13">
      <c r="A24" s="6">
        <v>44816</v>
      </c>
      <c r="B24" s="16" t="s">
        <v>56</v>
      </c>
      <c r="D24" s="16" t="s">
        <v>35</v>
      </c>
      <c r="E24" s="16">
        <v>50</v>
      </c>
      <c r="F24" s="16" t="s">
        <v>10</v>
      </c>
      <c r="G24" s="16">
        <v>14000</v>
      </c>
      <c r="H24" s="16">
        <v>13900</v>
      </c>
      <c r="I24" s="16">
        <v>14150</v>
      </c>
      <c r="J24" s="16">
        <v>14100</v>
      </c>
      <c r="K24" s="5">
        <f t="shared" si="0"/>
        <v>100</v>
      </c>
      <c r="L24" s="5">
        <f t="shared" si="1"/>
        <v>5000</v>
      </c>
      <c r="M24" s="16" t="s">
        <v>32</v>
      </c>
    </row>
    <row r="25" spans="1:13">
      <c r="A25" s="6">
        <v>44817</v>
      </c>
      <c r="B25" s="16" t="s">
        <v>17</v>
      </c>
      <c r="D25" s="16" t="s">
        <v>36</v>
      </c>
      <c r="E25" s="16">
        <v>2500</v>
      </c>
      <c r="F25" s="16" t="s">
        <v>10</v>
      </c>
      <c r="G25" s="16">
        <v>664</v>
      </c>
      <c r="H25" s="16">
        <v>660</v>
      </c>
      <c r="I25" s="16">
        <v>670</v>
      </c>
      <c r="J25" s="16">
        <v>668.5</v>
      </c>
      <c r="K25" s="5">
        <f t="shared" si="0"/>
        <v>4.5</v>
      </c>
      <c r="L25" s="5">
        <f t="shared" si="1"/>
        <v>11250</v>
      </c>
      <c r="M25" s="16" t="s">
        <v>32</v>
      </c>
    </row>
    <row r="26" spans="1:13">
      <c r="A26" s="6">
        <v>44817</v>
      </c>
      <c r="B26" s="16" t="s">
        <v>38</v>
      </c>
      <c r="D26" s="16" t="s">
        <v>36</v>
      </c>
      <c r="E26" s="16">
        <v>100</v>
      </c>
      <c r="F26" s="16" t="s">
        <v>10</v>
      </c>
      <c r="G26" s="16">
        <v>7030</v>
      </c>
      <c r="H26" s="16">
        <v>6950</v>
      </c>
      <c r="I26" s="16">
        <v>7150</v>
      </c>
      <c r="J26" s="16">
        <v>7047</v>
      </c>
      <c r="K26" s="5">
        <f t="shared" si="0"/>
        <v>17</v>
      </c>
      <c r="L26" s="5">
        <f t="shared" si="1"/>
        <v>1700</v>
      </c>
      <c r="M26" s="16" t="s">
        <v>32</v>
      </c>
    </row>
    <row r="27" spans="1:13">
      <c r="A27" s="6">
        <v>44817</v>
      </c>
      <c r="B27" s="16" t="s">
        <v>20</v>
      </c>
      <c r="D27" s="16" t="s">
        <v>35</v>
      </c>
      <c r="E27" s="16">
        <v>5000</v>
      </c>
      <c r="F27" s="16" t="s">
        <v>10</v>
      </c>
      <c r="G27" s="16">
        <v>288</v>
      </c>
      <c r="H27" s="16">
        <v>286.5</v>
      </c>
      <c r="I27" s="16">
        <v>294</v>
      </c>
      <c r="J27" s="16">
        <v>290</v>
      </c>
      <c r="K27" s="5">
        <f t="shared" si="0"/>
        <v>2</v>
      </c>
      <c r="L27" s="5">
        <f t="shared" si="1"/>
        <v>10000</v>
      </c>
      <c r="M27" s="16" t="s">
        <v>32</v>
      </c>
    </row>
    <row r="28" spans="1:13">
      <c r="A28" s="6">
        <v>44817</v>
      </c>
      <c r="B28" s="16" t="s">
        <v>42</v>
      </c>
      <c r="D28" s="16" t="s">
        <v>36</v>
      </c>
      <c r="E28" s="16">
        <v>20</v>
      </c>
      <c r="F28" s="16" t="s">
        <v>10</v>
      </c>
      <c r="G28" s="16">
        <v>50200</v>
      </c>
      <c r="H28" s="16">
        <v>50000</v>
      </c>
      <c r="I28" s="16">
        <v>50450</v>
      </c>
      <c r="J28" s="16">
        <v>50000</v>
      </c>
      <c r="K28" s="5">
        <f t="shared" si="0"/>
        <v>-200</v>
      </c>
      <c r="L28" s="5">
        <f t="shared" si="1"/>
        <v>-4000</v>
      </c>
      <c r="M28" s="16" t="s">
        <v>33</v>
      </c>
    </row>
    <row r="29" spans="1:13">
      <c r="A29" s="6">
        <v>44819</v>
      </c>
      <c r="B29" s="16" t="s">
        <v>46</v>
      </c>
      <c r="D29" s="16" t="s">
        <v>35</v>
      </c>
      <c r="E29" s="16">
        <v>10000</v>
      </c>
      <c r="F29" s="16" t="s">
        <v>10</v>
      </c>
      <c r="G29" s="16">
        <v>55.6</v>
      </c>
      <c r="H29" s="16">
        <v>55.3</v>
      </c>
      <c r="I29" s="16">
        <v>56</v>
      </c>
      <c r="J29" s="16">
        <v>55.81</v>
      </c>
      <c r="K29" s="5">
        <f t="shared" si="0"/>
        <v>0.21000000000000085</v>
      </c>
      <c r="L29" s="5">
        <f t="shared" si="1"/>
        <v>2100.0000000000086</v>
      </c>
      <c r="M29" s="16" t="s">
        <v>32</v>
      </c>
    </row>
    <row r="30" spans="1:13">
      <c r="A30" s="6">
        <v>44819</v>
      </c>
      <c r="B30" s="16" t="s">
        <v>42</v>
      </c>
      <c r="D30" s="16" t="s">
        <v>36</v>
      </c>
      <c r="E30" s="16">
        <v>20</v>
      </c>
      <c r="F30" s="16" t="s">
        <v>10</v>
      </c>
      <c r="G30" s="16">
        <v>49850</v>
      </c>
      <c r="H30" s="16">
        <v>49730</v>
      </c>
      <c r="I30" s="16">
        <v>50200</v>
      </c>
      <c r="J30" s="16">
        <v>49910</v>
      </c>
      <c r="K30" s="5">
        <f t="shared" si="0"/>
        <v>60</v>
      </c>
      <c r="L30" s="5">
        <f t="shared" si="1"/>
        <v>1200</v>
      </c>
      <c r="M30" s="16" t="s">
        <v>32</v>
      </c>
    </row>
    <row r="31" spans="1:13">
      <c r="A31" s="6">
        <v>44819</v>
      </c>
      <c r="B31" s="16" t="s">
        <v>38</v>
      </c>
      <c r="D31" s="16" t="s">
        <v>36</v>
      </c>
      <c r="E31" s="16">
        <v>100</v>
      </c>
      <c r="F31" s="16" t="s">
        <v>10</v>
      </c>
      <c r="G31" s="16">
        <v>6920</v>
      </c>
      <c r="H31" s="16">
        <v>6850</v>
      </c>
      <c r="I31" s="16">
        <v>7150</v>
      </c>
      <c r="J31" s="16">
        <v>6850</v>
      </c>
      <c r="K31" s="5">
        <f t="shared" si="0"/>
        <v>-70</v>
      </c>
      <c r="L31" s="5">
        <f t="shared" si="1"/>
        <v>-7000</v>
      </c>
      <c r="M31" s="16" t="s">
        <v>33</v>
      </c>
    </row>
    <row r="32" spans="1:13">
      <c r="A32" s="6">
        <v>44819</v>
      </c>
      <c r="B32" s="16" t="s">
        <v>56</v>
      </c>
      <c r="D32" s="16" t="s">
        <v>35</v>
      </c>
      <c r="E32" s="16">
        <v>50</v>
      </c>
      <c r="F32" s="16" t="s">
        <v>10</v>
      </c>
      <c r="G32" s="16">
        <v>13820</v>
      </c>
      <c r="H32" s="16">
        <v>13700</v>
      </c>
      <c r="I32" s="16">
        <v>14000</v>
      </c>
      <c r="J32" s="16">
        <v>13700</v>
      </c>
      <c r="K32" s="5">
        <f t="shared" si="0"/>
        <v>-120</v>
      </c>
      <c r="L32" s="5">
        <f t="shared" si="1"/>
        <v>-6000</v>
      </c>
      <c r="M32" s="16" t="s">
        <v>33</v>
      </c>
    </row>
    <row r="33" spans="1:13">
      <c r="A33" s="6">
        <v>44820</v>
      </c>
      <c r="B33" s="16" t="s">
        <v>42</v>
      </c>
      <c r="D33" s="16" t="s">
        <v>36</v>
      </c>
      <c r="E33" s="16">
        <v>20</v>
      </c>
      <c r="F33" s="16" t="s">
        <v>12</v>
      </c>
      <c r="G33" s="16">
        <v>49180</v>
      </c>
      <c r="H33" s="16">
        <v>49350</v>
      </c>
      <c r="I33" s="16">
        <v>48900</v>
      </c>
      <c r="J33" s="16">
        <v>49065</v>
      </c>
      <c r="K33" s="5">
        <f t="shared" si="0"/>
        <v>115</v>
      </c>
      <c r="L33" s="5">
        <f t="shared" si="1"/>
        <v>2300</v>
      </c>
      <c r="M33" s="16" t="s">
        <v>32</v>
      </c>
    </row>
    <row r="34" spans="1:13">
      <c r="A34" s="6">
        <v>44820</v>
      </c>
      <c r="B34" s="16" t="s">
        <v>38</v>
      </c>
      <c r="D34" s="16" t="s">
        <v>36</v>
      </c>
      <c r="E34" s="16">
        <v>100</v>
      </c>
      <c r="F34" s="16" t="s">
        <v>12</v>
      </c>
      <c r="G34" s="16">
        <v>6800</v>
      </c>
      <c r="H34" s="16">
        <v>6870</v>
      </c>
      <c r="I34" s="16">
        <v>6550</v>
      </c>
      <c r="J34" s="16">
        <v>6752</v>
      </c>
      <c r="K34" s="5">
        <f t="shared" si="0"/>
        <v>48</v>
      </c>
      <c r="L34" s="5">
        <f t="shared" si="1"/>
        <v>4800</v>
      </c>
      <c r="M34" s="16" t="s">
        <v>32</v>
      </c>
    </row>
    <row r="35" spans="1:13">
      <c r="A35" s="6">
        <v>44823</v>
      </c>
      <c r="B35" s="16" t="s">
        <v>45</v>
      </c>
      <c r="D35" s="16" t="s">
        <v>36</v>
      </c>
      <c r="E35" s="16">
        <v>1250</v>
      </c>
      <c r="F35" s="16" t="s">
        <v>12</v>
      </c>
      <c r="G35" s="16">
        <v>610</v>
      </c>
      <c r="H35" s="16">
        <v>613</v>
      </c>
      <c r="I35" s="16">
        <v>590</v>
      </c>
      <c r="J35" s="16">
        <v>605.79999999999995</v>
      </c>
      <c r="K35" s="5">
        <f t="shared" si="0"/>
        <v>4.2000000000000455</v>
      </c>
      <c r="L35" s="5">
        <f t="shared" si="1"/>
        <v>5250.0000000000564</v>
      </c>
      <c r="M35" s="16" t="s">
        <v>32</v>
      </c>
    </row>
    <row r="36" spans="1:13">
      <c r="A36" s="6">
        <v>44823</v>
      </c>
      <c r="B36" s="16" t="s">
        <v>14</v>
      </c>
      <c r="D36" s="16" t="s">
        <v>36</v>
      </c>
      <c r="E36" s="16">
        <v>5000</v>
      </c>
      <c r="F36" s="16" t="s">
        <v>12</v>
      </c>
      <c r="G36" s="16">
        <v>178.3</v>
      </c>
      <c r="H36" s="16">
        <v>180</v>
      </c>
      <c r="I36" s="16">
        <v>175</v>
      </c>
      <c r="J36" s="16">
        <v>179.7</v>
      </c>
      <c r="K36" s="5">
        <f t="shared" si="0"/>
        <v>-1.3999999999999773</v>
      </c>
      <c r="L36" s="5">
        <f t="shared" si="1"/>
        <v>-6999.9999999998863</v>
      </c>
      <c r="M36" s="16" t="s">
        <v>33</v>
      </c>
    </row>
    <row r="37" spans="1:13">
      <c r="A37" s="6">
        <v>44823</v>
      </c>
      <c r="B37" s="16" t="s">
        <v>56</v>
      </c>
      <c r="D37" s="16" t="s">
        <v>35</v>
      </c>
      <c r="E37" s="16">
        <v>50</v>
      </c>
      <c r="F37" s="16" t="s">
        <v>10</v>
      </c>
      <c r="G37" s="16">
        <v>13670</v>
      </c>
      <c r="H37" s="16">
        <v>13550</v>
      </c>
      <c r="I37" s="16">
        <v>13900</v>
      </c>
      <c r="J37" s="16">
        <v>13720</v>
      </c>
      <c r="K37" s="5">
        <f t="shared" si="0"/>
        <v>50</v>
      </c>
      <c r="L37" s="5">
        <f t="shared" si="1"/>
        <v>2500</v>
      </c>
      <c r="M37" s="16" t="s">
        <v>32</v>
      </c>
    </row>
    <row r="38" spans="1:13">
      <c r="A38" s="6">
        <v>44823</v>
      </c>
      <c r="B38" s="16" t="s">
        <v>41</v>
      </c>
      <c r="D38" s="16" t="s">
        <v>35</v>
      </c>
      <c r="E38" s="16">
        <v>5000</v>
      </c>
      <c r="F38" s="16" t="s">
        <v>10</v>
      </c>
      <c r="G38" s="16">
        <v>197</v>
      </c>
      <c r="H38" s="16">
        <v>196</v>
      </c>
      <c r="I38" s="16">
        <v>200</v>
      </c>
      <c r="J38" s="16">
        <v>196</v>
      </c>
      <c r="K38" s="5">
        <f t="shared" si="0"/>
        <v>-1</v>
      </c>
      <c r="L38" s="5">
        <f t="shared" si="1"/>
        <v>-5000</v>
      </c>
      <c r="M38" s="16" t="s">
        <v>33</v>
      </c>
    </row>
    <row r="39" spans="1:13">
      <c r="A39" s="6">
        <v>44824</v>
      </c>
      <c r="B39" s="16" t="s">
        <v>41</v>
      </c>
      <c r="D39" s="16" t="s">
        <v>36</v>
      </c>
      <c r="E39" s="16">
        <v>5000</v>
      </c>
      <c r="F39" s="16" t="s">
        <v>10</v>
      </c>
      <c r="G39" s="16">
        <v>196.2</v>
      </c>
      <c r="H39" s="16">
        <v>195.2</v>
      </c>
      <c r="I39" s="16">
        <v>203</v>
      </c>
      <c r="J39" s="16">
        <v>196.8</v>
      </c>
      <c r="K39" s="5">
        <f t="shared" si="0"/>
        <v>0.60000000000002274</v>
      </c>
      <c r="L39" s="5">
        <f t="shared" si="1"/>
        <v>3000.0000000001137</v>
      </c>
      <c r="M39" s="16" t="s">
        <v>32</v>
      </c>
    </row>
    <row r="40" spans="1:13">
      <c r="A40" s="6">
        <v>44824</v>
      </c>
      <c r="B40" s="16" t="s">
        <v>17</v>
      </c>
      <c r="D40" s="16" t="s">
        <v>36</v>
      </c>
      <c r="E40" s="16">
        <v>2500</v>
      </c>
      <c r="F40" s="16" t="s">
        <v>10</v>
      </c>
      <c r="G40" s="16">
        <v>649</v>
      </c>
      <c r="H40" s="16">
        <v>646</v>
      </c>
      <c r="I40" s="16">
        <v>655</v>
      </c>
      <c r="J40" s="16">
        <v>650.70000000000005</v>
      </c>
      <c r="K40" s="5">
        <f t="shared" si="0"/>
        <v>1.7000000000000455</v>
      </c>
      <c r="L40" s="5">
        <f t="shared" si="1"/>
        <v>4250.0000000001137</v>
      </c>
      <c r="M40" s="16" t="s">
        <v>32</v>
      </c>
    </row>
    <row r="41" spans="1:13">
      <c r="A41" s="6">
        <v>44824</v>
      </c>
      <c r="B41" s="16" t="s">
        <v>125</v>
      </c>
      <c r="D41" s="16" t="s">
        <v>36</v>
      </c>
      <c r="E41" s="16">
        <v>1250</v>
      </c>
      <c r="F41" s="16" t="s">
        <v>10</v>
      </c>
      <c r="G41" s="16">
        <v>12.5</v>
      </c>
      <c r="H41" s="16">
        <v>9</v>
      </c>
      <c r="I41" s="16">
        <v>20</v>
      </c>
      <c r="J41" s="16">
        <v>9</v>
      </c>
      <c r="K41" s="5">
        <f t="shared" si="0"/>
        <v>-3.5</v>
      </c>
      <c r="L41" s="5">
        <f t="shared" si="1"/>
        <v>-4375</v>
      </c>
      <c r="M41" s="16" t="s">
        <v>33</v>
      </c>
    </row>
    <row r="42" spans="1:13">
      <c r="A42" s="6">
        <v>44825</v>
      </c>
      <c r="B42" s="16" t="s">
        <v>14</v>
      </c>
      <c r="D42" s="16" t="s">
        <v>35</v>
      </c>
      <c r="E42" s="16">
        <v>5000</v>
      </c>
      <c r="F42" s="16" t="s">
        <v>12</v>
      </c>
      <c r="G42" s="16">
        <v>179.8</v>
      </c>
      <c r="H42" s="16">
        <v>181.7</v>
      </c>
      <c r="I42" s="16">
        <v>178</v>
      </c>
      <c r="J42" s="16">
        <v>178</v>
      </c>
      <c r="K42" s="5">
        <f t="shared" si="0"/>
        <v>1.8000000000000114</v>
      </c>
      <c r="L42" s="5">
        <f t="shared" si="1"/>
        <v>9000.0000000000564</v>
      </c>
      <c r="M42" s="16" t="s">
        <v>32</v>
      </c>
    </row>
    <row r="43" spans="1:13">
      <c r="A43" s="6">
        <v>44825</v>
      </c>
      <c r="B43" s="16" t="s">
        <v>17</v>
      </c>
      <c r="D43" s="16" t="s">
        <v>36</v>
      </c>
      <c r="E43" s="16">
        <v>2500</v>
      </c>
      <c r="F43" s="16" t="s">
        <v>12</v>
      </c>
      <c r="G43" s="16">
        <v>644</v>
      </c>
      <c r="H43" s="16">
        <v>647</v>
      </c>
      <c r="I43" s="16">
        <v>640</v>
      </c>
      <c r="J43" s="16">
        <v>643</v>
      </c>
      <c r="K43" s="5">
        <f t="shared" si="0"/>
        <v>1</v>
      </c>
      <c r="L43" s="5">
        <f t="shared" si="1"/>
        <v>2500</v>
      </c>
      <c r="M43" s="16" t="s">
        <v>32</v>
      </c>
    </row>
    <row r="44" spans="1:13">
      <c r="A44" s="6">
        <v>44826</v>
      </c>
      <c r="B44" s="16" t="s">
        <v>42</v>
      </c>
      <c r="D44" s="16" t="s">
        <v>36</v>
      </c>
      <c r="E44" s="16">
        <v>20</v>
      </c>
      <c r="F44" s="16" t="s">
        <v>10</v>
      </c>
      <c r="G44" s="16">
        <v>49550</v>
      </c>
      <c r="H44" s="16">
        <v>49350</v>
      </c>
      <c r="I44" s="16">
        <v>49800</v>
      </c>
      <c r="J44" s="16">
        <v>49775</v>
      </c>
      <c r="K44" s="5">
        <f t="shared" si="0"/>
        <v>225</v>
      </c>
      <c r="L44" s="5">
        <f t="shared" si="1"/>
        <v>4500</v>
      </c>
      <c r="M44" s="16" t="s">
        <v>32</v>
      </c>
    </row>
    <row r="45" spans="1:13">
      <c r="A45" s="6">
        <v>44826</v>
      </c>
      <c r="B45" s="16" t="s">
        <v>56</v>
      </c>
      <c r="D45" s="16" t="s">
        <v>36</v>
      </c>
      <c r="E45" s="16">
        <v>50</v>
      </c>
      <c r="F45" s="16" t="s">
        <v>10</v>
      </c>
      <c r="G45" s="16">
        <v>13840</v>
      </c>
      <c r="H45" s="16">
        <v>13700</v>
      </c>
      <c r="I45" s="16">
        <v>14000</v>
      </c>
      <c r="J45" s="16">
        <v>13917</v>
      </c>
      <c r="K45" s="5">
        <f t="shared" si="0"/>
        <v>77</v>
      </c>
      <c r="L45" s="5">
        <f t="shared" si="1"/>
        <v>3850</v>
      </c>
      <c r="M45" s="16" t="s">
        <v>32</v>
      </c>
    </row>
    <row r="46" spans="1:13">
      <c r="A46" s="6">
        <v>44826</v>
      </c>
      <c r="B46" s="16" t="s">
        <v>37</v>
      </c>
      <c r="D46" s="16" t="s">
        <v>36</v>
      </c>
      <c r="E46" s="16">
        <v>10</v>
      </c>
      <c r="F46" s="16" t="s">
        <v>10</v>
      </c>
      <c r="G46" s="16">
        <v>58700</v>
      </c>
      <c r="H46" s="16">
        <v>58300</v>
      </c>
      <c r="I46" s="16">
        <v>59500</v>
      </c>
      <c r="J46" s="16">
        <v>58400</v>
      </c>
      <c r="K46" s="5">
        <f t="shared" si="0"/>
        <v>-300</v>
      </c>
      <c r="L46" s="5">
        <f t="shared" si="1"/>
        <v>-3000</v>
      </c>
      <c r="M46" s="16" t="s">
        <v>33</v>
      </c>
    </row>
    <row r="47" spans="1:13">
      <c r="A47" s="6">
        <v>44827</v>
      </c>
      <c r="B47" s="16" t="s">
        <v>45</v>
      </c>
      <c r="D47" s="16" t="s">
        <v>36</v>
      </c>
      <c r="E47" s="16">
        <v>1250</v>
      </c>
      <c r="F47" s="16" t="s">
        <v>12</v>
      </c>
      <c r="G47" s="16">
        <v>584</v>
      </c>
      <c r="H47" s="16">
        <v>591</v>
      </c>
      <c r="I47" s="16">
        <v>570</v>
      </c>
      <c r="J47" s="16">
        <v>574</v>
      </c>
      <c r="K47" s="5">
        <f t="shared" si="0"/>
        <v>10</v>
      </c>
      <c r="L47" s="5">
        <f t="shared" si="1"/>
        <v>12500</v>
      </c>
      <c r="M47" s="16" t="s">
        <v>32</v>
      </c>
    </row>
    <row r="48" spans="1:13">
      <c r="A48" s="6">
        <v>44827</v>
      </c>
      <c r="B48" s="16" t="s">
        <v>38</v>
      </c>
      <c r="D48" s="16" t="s">
        <v>36</v>
      </c>
      <c r="E48" s="16">
        <v>100</v>
      </c>
      <c r="F48" s="16" t="s">
        <v>12</v>
      </c>
      <c r="G48" s="16">
        <v>6650</v>
      </c>
      <c r="H48" s="16">
        <v>6720</v>
      </c>
      <c r="I48" s="16">
        <v>6650</v>
      </c>
      <c r="J48" s="16">
        <v>6584</v>
      </c>
      <c r="K48" s="5">
        <f t="shared" si="0"/>
        <v>66</v>
      </c>
      <c r="L48" s="5">
        <f t="shared" si="1"/>
        <v>6600</v>
      </c>
      <c r="M48" s="16" t="s">
        <v>32</v>
      </c>
    </row>
    <row r="49" spans="1:13">
      <c r="A49" s="6">
        <v>44827</v>
      </c>
      <c r="B49" s="16" t="s">
        <v>37</v>
      </c>
      <c r="D49" s="16" t="s">
        <v>36</v>
      </c>
      <c r="E49" s="16">
        <v>10</v>
      </c>
      <c r="F49" s="16" t="s">
        <v>12</v>
      </c>
      <c r="G49" s="16">
        <v>57200</v>
      </c>
      <c r="H49" s="16">
        <v>57800</v>
      </c>
      <c r="I49" s="16">
        <v>56300</v>
      </c>
      <c r="J49" s="16">
        <v>56890</v>
      </c>
      <c r="K49" s="5">
        <f t="shared" si="0"/>
        <v>310</v>
      </c>
      <c r="L49" s="5">
        <f t="shared" si="1"/>
        <v>3100</v>
      </c>
      <c r="M49" s="16" t="s">
        <v>32</v>
      </c>
    </row>
    <row r="50" spans="1:13">
      <c r="A50" s="6">
        <v>44827</v>
      </c>
      <c r="B50" s="16" t="s">
        <v>46</v>
      </c>
      <c r="D50" s="16" t="s">
        <v>36</v>
      </c>
      <c r="E50" s="16">
        <v>10000</v>
      </c>
      <c r="F50" s="16" t="s">
        <v>10</v>
      </c>
      <c r="G50" s="16">
        <v>56.8</v>
      </c>
      <c r="H50" s="16">
        <v>56.55</v>
      </c>
      <c r="I50" s="16">
        <v>57.3</v>
      </c>
      <c r="J50" s="16">
        <v>56.88</v>
      </c>
      <c r="K50" s="5">
        <f t="shared" si="0"/>
        <v>8.00000000000054E-2</v>
      </c>
      <c r="L50" s="5">
        <f t="shared" si="1"/>
        <v>800.000000000054</v>
      </c>
      <c r="M50" s="16" t="s">
        <v>32</v>
      </c>
    </row>
    <row r="51" spans="1:13">
      <c r="A51" s="6">
        <v>44827</v>
      </c>
      <c r="B51" s="16" t="s">
        <v>42</v>
      </c>
      <c r="D51" s="16" t="s">
        <v>35</v>
      </c>
      <c r="E51" s="16">
        <v>20</v>
      </c>
      <c r="F51" s="16" t="s">
        <v>12</v>
      </c>
      <c r="G51" s="16">
        <v>49450</v>
      </c>
      <c r="H51" s="16">
        <v>49700</v>
      </c>
      <c r="I51" s="16">
        <v>48800</v>
      </c>
      <c r="J51" s="16">
        <v>49370</v>
      </c>
      <c r="K51" s="5">
        <f t="shared" si="0"/>
        <v>80</v>
      </c>
      <c r="L51" s="5">
        <f t="shared" si="1"/>
        <v>1600</v>
      </c>
      <c r="M51" s="16" t="s">
        <v>32</v>
      </c>
    </row>
    <row r="52" spans="1:13">
      <c r="A52" s="6">
        <v>44827</v>
      </c>
      <c r="B52" s="16" t="s">
        <v>14</v>
      </c>
      <c r="D52" s="16" t="s">
        <v>35</v>
      </c>
      <c r="E52" s="16">
        <v>5000</v>
      </c>
      <c r="F52" s="16" t="s">
        <v>12</v>
      </c>
      <c r="G52" s="16">
        <v>179.2</v>
      </c>
      <c r="H52" s="16">
        <v>180.5</v>
      </c>
      <c r="I52" s="16">
        <v>176</v>
      </c>
      <c r="J52" s="16">
        <v>178.8</v>
      </c>
      <c r="K52" s="5">
        <f t="shared" si="0"/>
        <v>0.39999999999997726</v>
      </c>
      <c r="L52" s="5">
        <f t="shared" si="1"/>
        <v>1999.9999999998863</v>
      </c>
      <c r="M52" s="16" t="s">
        <v>32</v>
      </c>
    </row>
    <row r="53" spans="1:13">
      <c r="A53" s="6">
        <v>44827</v>
      </c>
      <c r="B53" s="16" t="s">
        <v>37</v>
      </c>
      <c r="D53" s="16" t="s">
        <v>35</v>
      </c>
      <c r="E53" s="16">
        <v>10</v>
      </c>
      <c r="F53" s="16" t="s">
        <v>12</v>
      </c>
      <c r="G53" s="16">
        <v>56700</v>
      </c>
      <c r="H53" s="16">
        <v>57300</v>
      </c>
      <c r="I53" s="16">
        <v>55800</v>
      </c>
      <c r="J53" s="16">
        <v>56100</v>
      </c>
      <c r="K53" s="5">
        <f t="shared" si="0"/>
        <v>600</v>
      </c>
      <c r="L53" s="5">
        <f t="shared" si="1"/>
        <v>6000</v>
      </c>
      <c r="M53" s="16" t="s">
        <v>32</v>
      </c>
    </row>
    <row r="54" spans="1:13">
      <c r="A54" s="6">
        <v>44827</v>
      </c>
      <c r="B54" s="16" t="s">
        <v>126</v>
      </c>
      <c r="D54" s="16" t="s">
        <v>35</v>
      </c>
      <c r="E54" s="16">
        <v>1250</v>
      </c>
      <c r="F54" s="16" t="s">
        <v>10</v>
      </c>
      <c r="G54" s="16">
        <v>24</v>
      </c>
      <c r="H54" s="16">
        <v>14</v>
      </c>
      <c r="I54" s="16">
        <v>35</v>
      </c>
      <c r="J54" s="16">
        <v>27</v>
      </c>
      <c r="K54" s="5">
        <f t="shared" si="0"/>
        <v>3</v>
      </c>
      <c r="L54" s="5">
        <f t="shared" si="1"/>
        <v>3750</v>
      </c>
      <c r="M54" s="16" t="s">
        <v>32</v>
      </c>
    </row>
    <row r="55" spans="1:13">
      <c r="A55" s="6">
        <v>44830</v>
      </c>
      <c r="B55" s="16" t="s">
        <v>126</v>
      </c>
      <c r="D55" s="16" t="s">
        <v>35</v>
      </c>
      <c r="E55" s="16">
        <v>1250</v>
      </c>
      <c r="F55" s="16" t="s">
        <v>10</v>
      </c>
      <c r="G55" s="16">
        <v>24</v>
      </c>
      <c r="H55" s="16">
        <v>17</v>
      </c>
      <c r="I55" s="16">
        <v>35</v>
      </c>
      <c r="J55" s="16">
        <v>30</v>
      </c>
      <c r="K55" s="5">
        <f t="shared" si="0"/>
        <v>6</v>
      </c>
      <c r="L55" s="5">
        <f t="shared" si="1"/>
        <v>7500</v>
      </c>
      <c r="M55" s="16" t="s">
        <v>32</v>
      </c>
    </row>
    <row r="56" spans="1:13">
      <c r="A56" s="6">
        <v>44830</v>
      </c>
      <c r="B56" s="16" t="s">
        <v>20</v>
      </c>
      <c r="D56" s="16" t="s">
        <v>36</v>
      </c>
      <c r="E56" s="16">
        <v>5000</v>
      </c>
      <c r="F56" s="16" t="s">
        <v>10</v>
      </c>
      <c r="G56" s="16">
        <v>269.39999999999998</v>
      </c>
      <c r="H56" s="16">
        <v>268.39999999999998</v>
      </c>
      <c r="I56" s="16">
        <v>272</v>
      </c>
      <c r="J56" s="16">
        <v>270.3</v>
      </c>
      <c r="K56" s="5">
        <f t="shared" si="0"/>
        <v>0.90000000000003411</v>
      </c>
      <c r="L56" s="5">
        <f t="shared" si="1"/>
        <v>4500.000000000171</v>
      </c>
      <c r="M56" s="16" t="s">
        <v>32</v>
      </c>
    </row>
    <row r="57" spans="1:13">
      <c r="A57" s="6">
        <v>44830</v>
      </c>
      <c r="B57" s="16" t="s">
        <v>127</v>
      </c>
      <c r="D57" s="16" t="s">
        <v>35</v>
      </c>
      <c r="E57" s="16">
        <v>100</v>
      </c>
      <c r="F57" s="16" t="s">
        <v>10</v>
      </c>
      <c r="G57" s="16">
        <v>170</v>
      </c>
      <c r="H57" s="16">
        <v>140</v>
      </c>
      <c r="I57" s="16">
        <v>220</v>
      </c>
      <c r="J57" s="16">
        <v>178</v>
      </c>
      <c r="K57" s="5">
        <f t="shared" si="0"/>
        <v>8</v>
      </c>
      <c r="L57" s="5">
        <f t="shared" si="1"/>
        <v>800</v>
      </c>
      <c r="M57" s="16" t="s">
        <v>32</v>
      </c>
    </row>
    <row r="58" spans="1:13">
      <c r="A58" s="6">
        <v>44830</v>
      </c>
      <c r="B58" s="16" t="s">
        <v>38</v>
      </c>
      <c r="D58" t="s">
        <v>36</v>
      </c>
      <c r="E58" s="16">
        <v>100</v>
      </c>
      <c r="F58" s="16" t="s">
        <v>10</v>
      </c>
      <c r="G58" s="16">
        <v>6410</v>
      </c>
      <c r="H58" s="16">
        <v>6340</v>
      </c>
      <c r="I58" s="16">
        <v>6500</v>
      </c>
      <c r="J58" s="16">
        <v>6433</v>
      </c>
      <c r="K58" s="5">
        <f t="shared" si="0"/>
        <v>23</v>
      </c>
      <c r="L58" s="5">
        <f t="shared" si="1"/>
        <v>2300</v>
      </c>
      <c r="M58" s="16" t="s">
        <v>32</v>
      </c>
    </row>
    <row r="59" spans="1:13">
      <c r="A59" s="6">
        <v>44830</v>
      </c>
      <c r="B59" s="16" t="s">
        <v>41</v>
      </c>
      <c r="D59" s="16" t="s">
        <v>36</v>
      </c>
      <c r="E59" s="16">
        <v>5000</v>
      </c>
      <c r="F59" s="16" t="s">
        <v>10</v>
      </c>
      <c r="G59" s="16">
        <v>193</v>
      </c>
      <c r="H59" s="16">
        <v>191.5</v>
      </c>
      <c r="I59" s="16">
        <v>195</v>
      </c>
      <c r="J59" s="16">
        <v>191.5</v>
      </c>
      <c r="K59" s="5">
        <f t="shared" si="0"/>
        <v>-1.5</v>
      </c>
      <c r="L59" s="5">
        <f t="shared" si="1"/>
        <v>-7500</v>
      </c>
      <c r="M59" s="16" t="s">
        <v>33</v>
      </c>
    </row>
    <row r="60" spans="1:13">
      <c r="A60" s="6">
        <v>44830</v>
      </c>
      <c r="B60" s="16" t="s">
        <v>17</v>
      </c>
      <c r="D60" s="16" t="s">
        <v>36</v>
      </c>
      <c r="E60" s="16">
        <v>2500</v>
      </c>
      <c r="F60" s="16" t="s">
        <v>12</v>
      </c>
      <c r="G60" s="16">
        <v>637</v>
      </c>
      <c r="H60" s="16">
        <v>640</v>
      </c>
      <c r="I60" s="16">
        <v>632</v>
      </c>
      <c r="J60" s="16">
        <v>633.6</v>
      </c>
      <c r="K60" s="5">
        <f t="shared" si="0"/>
        <v>3.3999999999999773</v>
      </c>
      <c r="L60" s="5">
        <f t="shared" si="1"/>
        <v>8499.9999999999436</v>
      </c>
      <c r="M60" s="16" t="s">
        <v>32</v>
      </c>
    </row>
    <row r="61" spans="1:13">
      <c r="A61" s="6">
        <v>44830</v>
      </c>
      <c r="B61" s="16" t="s">
        <v>37</v>
      </c>
      <c r="D61" s="16" t="s">
        <v>36</v>
      </c>
      <c r="E61" s="16">
        <v>10</v>
      </c>
      <c r="F61" s="16" t="s">
        <v>12</v>
      </c>
      <c r="G61" s="16">
        <v>56950</v>
      </c>
      <c r="H61" s="16">
        <v>57300</v>
      </c>
      <c r="I61" s="16">
        <v>56300</v>
      </c>
      <c r="J61" s="16">
        <v>56450</v>
      </c>
      <c r="K61" s="5">
        <f t="shared" si="0"/>
        <v>500</v>
      </c>
      <c r="L61" s="5">
        <f t="shared" si="1"/>
        <v>5000</v>
      </c>
      <c r="M61" s="16" t="s">
        <v>32</v>
      </c>
    </row>
    <row r="62" spans="1:13">
      <c r="A62" s="6">
        <v>44831</v>
      </c>
      <c r="B62" s="16" t="s">
        <v>38</v>
      </c>
      <c r="D62" s="16" t="s">
        <v>36</v>
      </c>
      <c r="E62" s="16">
        <v>100</v>
      </c>
      <c r="F62" s="16" t="s">
        <v>12</v>
      </c>
      <c r="G62" s="16">
        <v>6400</v>
      </c>
      <c r="H62" s="16">
        <v>6430</v>
      </c>
      <c r="I62" s="16">
        <v>6300</v>
      </c>
      <c r="J62" s="16">
        <v>6370</v>
      </c>
      <c r="K62" s="5">
        <f t="shared" si="0"/>
        <v>30</v>
      </c>
      <c r="L62" s="5">
        <f t="shared" si="1"/>
        <v>3000</v>
      </c>
      <c r="M62" s="16" t="s">
        <v>32</v>
      </c>
    </row>
    <row r="63" spans="1:13">
      <c r="A63" s="6">
        <v>44831</v>
      </c>
      <c r="B63" s="16" t="s">
        <v>17</v>
      </c>
      <c r="D63" s="16" t="s">
        <v>36</v>
      </c>
      <c r="E63" s="16">
        <v>2500</v>
      </c>
      <c r="F63" s="16" t="s">
        <v>12</v>
      </c>
      <c r="G63" s="16">
        <v>635</v>
      </c>
      <c r="H63" s="16">
        <v>639</v>
      </c>
      <c r="I63" s="16">
        <v>630</v>
      </c>
      <c r="J63" s="16">
        <v>633.6</v>
      </c>
      <c r="K63" s="5">
        <f t="shared" si="0"/>
        <v>1.3999999999999773</v>
      </c>
      <c r="L63" s="5">
        <f t="shared" si="1"/>
        <v>3499.9999999999432</v>
      </c>
      <c r="M63" s="16" t="s">
        <v>32</v>
      </c>
    </row>
    <row r="64" spans="1:13">
      <c r="A64" s="6">
        <v>44831</v>
      </c>
      <c r="B64" s="16" t="s">
        <v>42</v>
      </c>
      <c r="D64" s="16" t="s">
        <v>36</v>
      </c>
      <c r="E64" s="16">
        <v>20</v>
      </c>
      <c r="F64" s="16" t="s">
        <v>12</v>
      </c>
      <c r="G64" s="16">
        <v>49500</v>
      </c>
      <c r="H64" s="16">
        <v>49660</v>
      </c>
      <c r="I64" s="16">
        <v>49200</v>
      </c>
      <c r="J64" s="16">
        <v>49400</v>
      </c>
      <c r="K64" s="5">
        <f t="shared" si="0"/>
        <v>100</v>
      </c>
      <c r="L64" s="5">
        <f t="shared" si="1"/>
        <v>2000</v>
      </c>
      <c r="M64" s="16" t="s">
        <v>32</v>
      </c>
    </row>
    <row r="65" spans="1:13">
      <c r="A65" s="6">
        <v>44831</v>
      </c>
      <c r="B65" s="16" t="s">
        <v>128</v>
      </c>
      <c r="D65" s="16" t="s">
        <v>36</v>
      </c>
      <c r="E65" s="16">
        <v>100</v>
      </c>
      <c r="F65" s="16" t="s">
        <v>10</v>
      </c>
      <c r="G65" s="16">
        <v>295</v>
      </c>
      <c r="H65" s="16">
        <v>240</v>
      </c>
      <c r="I65" s="16">
        <v>400</v>
      </c>
      <c r="J65" s="16">
        <v>315</v>
      </c>
      <c r="K65" s="5">
        <f t="shared" ref="K65:K83" si="2">IF(F65="BUY",J65-G65,G65-J65)</f>
        <v>20</v>
      </c>
      <c r="L65" s="5">
        <f t="shared" si="1"/>
        <v>2000</v>
      </c>
      <c r="M65" s="16" t="s">
        <v>32</v>
      </c>
    </row>
    <row r="66" spans="1:13">
      <c r="A66" s="6">
        <v>44832</v>
      </c>
      <c r="B66" s="16" t="s">
        <v>129</v>
      </c>
      <c r="D66" s="16" t="s">
        <v>36</v>
      </c>
      <c r="E66" s="16">
        <v>100</v>
      </c>
      <c r="F66" s="16" t="s">
        <v>10</v>
      </c>
      <c r="G66" s="16">
        <v>310</v>
      </c>
      <c r="H66" s="16">
        <v>260</v>
      </c>
      <c r="I66" s="16">
        <v>400</v>
      </c>
      <c r="J66" s="16">
        <v>375</v>
      </c>
      <c r="K66" s="5">
        <f t="shared" si="2"/>
        <v>65</v>
      </c>
      <c r="L66" s="5">
        <f t="shared" si="1"/>
        <v>6500</v>
      </c>
      <c r="M66" s="16" t="s">
        <v>32</v>
      </c>
    </row>
    <row r="67" spans="1:13">
      <c r="A67" s="6">
        <v>44832</v>
      </c>
      <c r="B67" s="16" t="s">
        <v>37</v>
      </c>
      <c r="D67" s="16" t="s">
        <v>36</v>
      </c>
      <c r="E67" s="16">
        <v>10</v>
      </c>
      <c r="F67" s="16" t="s">
        <v>12</v>
      </c>
      <c r="G67" s="16">
        <v>55050</v>
      </c>
      <c r="H67" s="16">
        <v>55500</v>
      </c>
      <c r="I67" s="16">
        <v>54500</v>
      </c>
      <c r="J67" s="16">
        <v>54930</v>
      </c>
      <c r="K67" s="5">
        <f t="shared" si="2"/>
        <v>120</v>
      </c>
      <c r="L67" s="5">
        <f t="shared" ref="L67:L83" si="3">(K67*E67)</f>
        <v>1200</v>
      </c>
      <c r="M67" s="16" t="s">
        <v>32</v>
      </c>
    </row>
    <row r="68" spans="1:13">
      <c r="A68" s="6">
        <v>44832</v>
      </c>
      <c r="B68" s="16" t="s">
        <v>130</v>
      </c>
      <c r="D68" s="16" t="s">
        <v>36</v>
      </c>
      <c r="E68" s="16">
        <v>1250</v>
      </c>
      <c r="F68" s="16" t="s">
        <v>10</v>
      </c>
      <c r="G68" s="16">
        <v>29</v>
      </c>
      <c r="H68" s="16">
        <v>23</v>
      </c>
      <c r="I68" s="16">
        <v>40</v>
      </c>
      <c r="J68" s="16">
        <v>30.8</v>
      </c>
      <c r="K68" s="5">
        <f t="shared" si="2"/>
        <v>1.8000000000000007</v>
      </c>
      <c r="L68" s="5">
        <f t="shared" si="3"/>
        <v>2250.0000000000009</v>
      </c>
      <c r="M68" s="16" t="s">
        <v>32</v>
      </c>
    </row>
    <row r="69" spans="1:13">
      <c r="A69" s="6">
        <v>44832</v>
      </c>
      <c r="B69" s="16" t="s">
        <v>41</v>
      </c>
      <c r="D69" s="16" t="s">
        <v>35</v>
      </c>
      <c r="E69" s="16">
        <v>5000</v>
      </c>
      <c r="F69" s="16" t="s">
        <v>10</v>
      </c>
      <c r="G69" s="16">
        <v>191</v>
      </c>
      <c r="H69" s="16">
        <v>189.5</v>
      </c>
      <c r="I69" s="16">
        <v>195</v>
      </c>
      <c r="J69" s="16">
        <v>195</v>
      </c>
      <c r="K69" s="5">
        <f t="shared" si="2"/>
        <v>4</v>
      </c>
      <c r="L69" s="5">
        <f t="shared" si="3"/>
        <v>20000</v>
      </c>
      <c r="M69" s="16" t="s">
        <v>32</v>
      </c>
    </row>
    <row r="70" spans="1:13">
      <c r="A70" s="6">
        <v>44832</v>
      </c>
      <c r="B70" s="16" t="s">
        <v>131</v>
      </c>
      <c r="D70" s="16" t="s">
        <v>35</v>
      </c>
      <c r="E70" s="16">
        <v>100</v>
      </c>
      <c r="F70" s="16" t="s">
        <v>10</v>
      </c>
      <c r="G70" s="16">
        <v>200</v>
      </c>
      <c r="H70" s="16">
        <v>130</v>
      </c>
      <c r="I70" s="16">
        <v>300</v>
      </c>
      <c r="J70" s="16">
        <v>216</v>
      </c>
      <c r="K70" s="5">
        <f t="shared" si="2"/>
        <v>16</v>
      </c>
      <c r="L70" s="5">
        <f t="shared" si="3"/>
        <v>1600</v>
      </c>
      <c r="M70" s="16" t="s">
        <v>32</v>
      </c>
    </row>
    <row r="71" spans="1:13">
      <c r="A71" s="6">
        <v>44833</v>
      </c>
      <c r="B71" s="16" t="s">
        <v>46</v>
      </c>
      <c r="D71" s="16" t="s">
        <v>35</v>
      </c>
      <c r="E71" s="16">
        <v>10000</v>
      </c>
      <c r="F71" s="16" t="s">
        <v>10</v>
      </c>
      <c r="G71" s="16">
        <v>56.99</v>
      </c>
      <c r="H71" s="16">
        <v>56.65</v>
      </c>
      <c r="I71" s="16">
        <v>57.5</v>
      </c>
      <c r="J71" s="16">
        <v>56.65</v>
      </c>
      <c r="K71" s="5">
        <f t="shared" si="2"/>
        <v>-0.34000000000000341</v>
      </c>
      <c r="L71" s="5">
        <f t="shared" si="3"/>
        <v>-3400.0000000000341</v>
      </c>
      <c r="M71" s="16" t="s">
        <v>33</v>
      </c>
    </row>
    <row r="72" spans="1:13">
      <c r="A72" s="6">
        <v>44833</v>
      </c>
      <c r="B72" s="16" t="s">
        <v>131</v>
      </c>
      <c r="D72" s="16" t="s">
        <v>35</v>
      </c>
      <c r="E72" s="16">
        <v>100</v>
      </c>
      <c r="F72" s="16" t="s">
        <v>10</v>
      </c>
      <c r="G72" s="16">
        <v>200</v>
      </c>
      <c r="H72" s="16">
        <v>130</v>
      </c>
      <c r="I72" s="16">
        <v>400</v>
      </c>
      <c r="J72" s="16">
        <v>227</v>
      </c>
      <c r="K72" s="5">
        <f t="shared" si="2"/>
        <v>27</v>
      </c>
      <c r="L72" s="5">
        <f t="shared" si="3"/>
        <v>2700</v>
      </c>
      <c r="M72" s="16" t="s">
        <v>32</v>
      </c>
    </row>
    <row r="73" spans="1:13">
      <c r="A73" s="6">
        <v>44833</v>
      </c>
      <c r="B73" s="16" t="s">
        <v>56</v>
      </c>
      <c r="D73" s="16" t="s">
        <v>35</v>
      </c>
      <c r="E73" s="16">
        <v>50</v>
      </c>
      <c r="F73" s="16" t="s">
        <v>10</v>
      </c>
      <c r="G73" s="16">
        <v>13800</v>
      </c>
      <c r="H73" s="16">
        <v>13700</v>
      </c>
      <c r="I73" s="16">
        <v>14000</v>
      </c>
      <c r="J73" s="16">
        <v>13845</v>
      </c>
      <c r="K73" s="5">
        <f t="shared" si="2"/>
        <v>45</v>
      </c>
      <c r="L73" s="5">
        <f t="shared" si="3"/>
        <v>2250</v>
      </c>
      <c r="M73" s="16" t="s">
        <v>32</v>
      </c>
    </row>
    <row r="74" spans="1:13">
      <c r="A74" s="6">
        <v>44833</v>
      </c>
      <c r="B74" s="16" t="s">
        <v>20</v>
      </c>
      <c r="D74" s="16" t="s">
        <v>35</v>
      </c>
      <c r="E74" s="16">
        <v>5000</v>
      </c>
      <c r="F74" s="16" t="s">
        <v>10</v>
      </c>
      <c r="G74" s="16">
        <v>268.60000000000002</v>
      </c>
      <c r="H74" s="16">
        <v>266.60000000000002</v>
      </c>
      <c r="I74" s="16">
        <v>272</v>
      </c>
      <c r="J74" s="16">
        <v>269.39999999999998</v>
      </c>
      <c r="K74" s="5">
        <f t="shared" si="2"/>
        <v>0.79999999999995453</v>
      </c>
      <c r="L74" s="5">
        <f t="shared" si="3"/>
        <v>3999.9999999997726</v>
      </c>
      <c r="M74" s="16" t="s">
        <v>32</v>
      </c>
    </row>
    <row r="75" spans="1:13">
      <c r="A75" s="6">
        <v>44833</v>
      </c>
      <c r="B75" s="16" t="s">
        <v>42</v>
      </c>
      <c r="D75" s="16" t="s">
        <v>35</v>
      </c>
      <c r="E75" s="16">
        <v>20</v>
      </c>
      <c r="F75" s="16" t="s">
        <v>10</v>
      </c>
      <c r="G75" s="16">
        <v>49930</v>
      </c>
      <c r="H75" s="16">
        <v>49730</v>
      </c>
      <c r="I75" s="16">
        <v>50500</v>
      </c>
      <c r="J75" s="16">
        <v>50010</v>
      </c>
      <c r="K75" s="5">
        <f t="shared" si="2"/>
        <v>80</v>
      </c>
      <c r="L75" s="5">
        <f t="shared" si="3"/>
        <v>1600</v>
      </c>
      <c r="M75" s="16" t="s">
        <v>32</v>
      </c>
    </row>
    <row r="76" spans="1:13">
      <c r="A76" s="6">
        <v>44834</v>
      </c>
      <c r="B76" s="16" t="s">
        <v>38</v>
      </c>
      <c r="D76" s="16" t="s">
        <v>36</v>
      </c>
      <c r="E76" s="16">
        <v>100</v>
      </c>
      <c r="F76" s="16" t="s">
        <v>12</v>
      </c>
      <c r="G76" s="16">
        <v>6700</v>
      </c>
      <c r="H76" s="16">
        <v>6760</v>
      </c>
      <c r="I76" s="16">
        <v>6630</v>
      </c>
      <c r="J76" s="16">
        <v>6640</v>
      </c>
      <c r="K76" s="5">
        <f t="shared" si="2"/>
        <v>60</v>
      </c>
      <c r="L76" s="5">
        <f t="shared" si="3"/>
        <v>6000</v>
      </c>
      <c r="M76" s="16" t="s">
        <v>32</v>
      </c>
    </row>
    <row r="77" spans="1:13">
      <c r="A77" s="6">
        <v>44834</v>
      </c>
      <c r="B77" s="16" t="s">
        <v>132</v>
      </c>
      <c r="D77" s="16" t="s">
        <v>36</v>
      </c>
      <c r="E77" s="16">
        <v>1250</v>
      </c>
      <c r="F77" s="16" t="s">
        <v>10</v>
      </c>
      <c r="G77" s="16">
        <v>40</v>
      </c>
      <c r="H77" s="16">
        <v>36</v>
      </c>
      <c r="I77" s="16">
        <v>40</v>
      </c>
      <c r="J77" s="16">
        <v>36</v>
      </c>
      <c r="K77" s="5">
        <f t="shared" si="2"/>
        <v>-4</v>
      </c>
      <c r="L77" s="5">
        <f t="shared" si="3"/>
        <v>-5000</v>
      </c>
      <c r="M77" s="16" t="s">
        <v>33</v>
      </c>
    </row>
    <row r="78" spans="1:13">
      <c r="A78" s="6">
        <v>44834</v>
      </c>
      <c r="B78" s="16" t="s">
        <v>42</v>
      </c>
      <c r="D78" s="16" t="s">
        <v>36</v>
      </c>
      <c r="E78" s="16">
        <v>20</v>
      </c>
      <c r="F78" s="16" t="s">
        <v>10</v>
      </c>
      <c r="G78" s="16">
        <v>50180</v>
      </c>
      <c r="H78" s="16">
        <v>50000</v>
      </c>
      <c r="I78" s="16">
        <v>50500</v>
      </c>
      <c r="J78" s="16">
        <v>50290</v>
      </c>
      <c r="K78" s="5">
        <f t="shared" si="2"/>
        <v>110</v>
      </c>
      <c r="L78" s="5">
        <f t="shared" si="3"/>
        <v>2200</v>
      </c>
      <c r="M78" s="16" t="s">
        <v>32</v>
      </c>
    </row>
    <row r="79" spans="1:13">
      <c r="A79" s="6">
        <v>44834</v>
      </c>
      <c r="B79" s="16" t="s">
        <v>132</v>
      </c>
      <c r="D79" s="16" t="s">
        <v>36</v>
      </c>
      <c r="E79" s="16">
        <v>1250</v>
      </c>
      <c r="F79" s="16" t="s">
        <v>10</v>
      </c>
      <c r="G79" s="16">
        <v>36</v>
      </c>
      <c r="H79" s="16">
        <v>32</v>
      </c>
      <c r="I79" s="16">
        <v>50</v>
      </c>
      <c r="J79" s="16">
        <v>42</v>
      </c>
      <c r="K79" s="5">
        <f t="shared" si="2"/>
        <v>6</v>
      </c>
      <c r="L79" s="5">
        <f t="shared" si="3"/>
        <v>7500</v>
      </c>
      <c r="M79" s="16" t="s">
        <v>32</v>
      </c>
    </row>
    <row r="80" spans="1:13">
      <c r="A80" s="6">
        <v>44834</v>
      </c>
      <c r="B80" s="16" t="s">
        <v>56</v>
      </c>
      <c r="D80" s="16" t="s">
        <v>36</v>
      </c>
      <c r="E80" s="16">
        <v>50</v>
      </c>
      <c r="F80" s="16" t="s">
        <v>10</v>
      </c>
      <c r="G80" s="16">
        <v>13850</v>
      </c>
      <c r="H80" s="16">
        <v>13740</v>
      </c>
      <c r="I80" s="16">
        <v>14000</v>
      </c>
      <c r="J80" s="16">
        <v>13910</v>
      </c>
      <c r="K80" s="5">
        <f t="shared" si="2"/>
        <v>60</v>
      </c>
      <c r="L80" s="5">
        <f t="shared" si="3"/>
        <v>3000</v>
      </c>
      <c r="M80" s="16" t="s">
        <v>32</v>
      </c>
    </row>
    <row r="81" spans="1:13">
      <c r="A81" s="6">
        <v>44834</v>
      </c>
      <c r="B81" s="16" t="s">
        <v>127</v>
      </c>
      <c r="D81" s="16" t="s">
        <v>35</v>
      </c>
      <c r="E81" s="16">
        <v>100</v>
      </c>
      <c r="F81" s="16" t="s">
        <v>10</v>
      </c>
      <c r="G81" s="16">
        <v>170</v>
      </c>
      <c r="H81" s="16">
        <v>130</v>
      </c>
      <c r="I81" s="16">
        <v>250</v>
      </c>
      <c r="J81" s="16">
        <v>230</v>
      </c>
      <c r="K81" s="5">
        <f t="shared" si="2"/>
        <v>60</v>
      </c>
      <c r="L81" s="5">
        <f t="shared" si="3"/>
        <v>6000</v>
      </c>
      <c r="M81" s="16" t="s">
        <v>32</v>
      </c>
    </row>
    <row r="82" spans="1:13">
      <c r="A82" s="6">
        <v>44834</v>
      </c>
      <c r="B82" s="16" t="s">
        <v>37</v>
      </c>
      <c r="D82" s="16" t="s">
        <v>36</v>
      </c>
      <c r="E82" s="16">
        <v>10</v>
      </c>
      <c r="F82" s="16" t="s">
        <v>10</v>
      </c>
      <c r="G82" s="16">
        <v>57400</v>
      </c>
      <c r="H82" s="16">
        <v>57000</v>
      </c>
      <c r="I82" s="16">
        <v>58000</v>
      </c>
      <c r="J82" s="16">
        <v>57650</v>
      </c>
      <c r="K82" s="5">
        <f t="shared" si="2"/>
        <v>250</v>
      </c>
      <c r="L82" s="5">
        <f t="shared" si="3"/>
        <v>2500</v>
      </c>
      <c r="M82" s="16" t="s">
        <v>32</v>
      </c>
    </row>
    <row r="83" spans="1:13">
      <c r="A83" s="6">
        <v>44834</v>
      </c>
      <c r="B83" s="16" t="s">
        <v>41</v>
      </c>
      <c r="D83" s="16" t="s">
        <v>36</v>
      </c>
      <c r="E83" s="16">
        <v>5000</v>
      </c>
      <c r="F83" s="16" t="s">
        <v>10</v>
      </c>
      <c r="G83" s="16">
        <v>193.5</v>
      </c>
      <c r="H83" s="16">
        <v>192</v>
      </c>
      <c r="I83" s="16">
        <v>197</v>
      </c>
      <c r="J83" s="16">
        <v>192</v>
      </c>
      <c r="K83" s="5">
        <f t="shared" si="2"/>
        <v>-1.5</v>
      </c>
      <c r="L83" s="5">
        <f t="shared" si="3"/>
        <v>-7500</v>
      </c>
      <c r="M83" s="16" t="s">
        <v>33</v>
      </c>
    </row>
    <row r="84" spans="1:13">
      <c r="L84" s="5">
        <f>SUM(L2:L83)</f>
        <v>197199.99999999974</v>
      </c>
    </row>
    <row r="85" spans="1:13">
      <c r="D85" s="16" t="s">
        <v>152</v>
      </c>
      <c r="E85" s="16">
        <v>82</v>
      </c>
    </row>
    <row r="86" spans="1:13">
      <c r="G86" s="36" t="s">
        <v>133</v>
      </c>
      <c r="H86" s="37"/>
      <c r="I86" s="37"/>
      <c r="J86" s="37"/>
      <c r="K86" s="37"/>
      <c r="L86" s="37"/>
      <c r="M86" s="38"/>
    </row>
    <row r="87" spans="1:13">
      <c r="G87" s="18" t="s">
        <v>21</v>
      </c>
      <c r="H87" s="7" t="s">
        <v>22</v>
      </c>
      <c r="I87" s="7" t="s">
        <v>23</v>
      </c>
      <c r="J87" s="7" t="s">
        <v>24</v>
      </c>
      <c r="K87" s="7" t="s">
        <v>25</v>
      </c>
      <c r="L87" s="7" t="s">
        <v>26</v>
      </c>
      <c r="M87" s="8" t="s">
        <v>27</v>
      </c>
    </row>
    <row r="88" spans="1:13">
      <c r="G88" s="19"/>
      <c r="H88" s="9"/>
      <c r="I88" s="9"/>
      <c r="J88" s="9"/>
      <c r="K88" s="10"/>
      <c r="L88" s="11"/>
      <c r="M88" s="12"/>
    </row>
    <row r="89" spans="1:13">
      <c r="G89" s="19" t="s">
        <v>48</v>
      </c>
      <c r="H89" s="9">
        <v>82</v>
      </c>
      <c r="I89" s="9">
        <v>0</v>
      </c>
      <c r="J89" s="9">
        <v>82</v>
      </c>
      <c r="K89" s="10">
        <v>66</v>
      </c>
      <c r="L89" s="11">
        <f t="shared" ref="L89" si="4">+K89/J89</f>
        <v>0.80487804878048785</v>
      </c>
      <c r="M89" s="12">
        <v>197200</v>
      </c>
    </row>
    <row r="90" spans="1:13">
      <c r="G90" s="20"/>
      <c r="H90" s="13"/>
      <c r="I90" s="13"/>
      <c r="J90" s="13"/>
      <c r="K90" s="13"/>
      <c r="L90" s="14"/>
      <c r="M90" s="15"/>
    </row>
  </sheetData>
  <autoFilter ref="A1:M83"/>
  <mergeCells count="1">
    <mergeCell ref="G86:M8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91"/>
  <sheetViews>
    <sheetView topLeftCell="A55" workbookViewId="0">
      <selection activeCell="M72" sqref="M72"/>
    </sheetView>
  </sheetViews>
  <sheetFormatPr defaultRowHeight="15"/>
  <cols>
    <col min="1" max="1" width="14.28515625" style="16" customWidth="1"/>
    <col min="2" max="2" width="22" customWidth="1"/>
    <col min="3" max="3" width="9.140625" hidden="1" customWidth="1"/>
    <col min="4" max="4" width="12.85546875" customWidth="1"/>
    <col min="5" max="5" width="12" customWidth="1"/>
    <col min="6" max="6" width="12.85546875" customWidth="1"/>
    <col min="7" max="7" width="13.85546875" customWidth="1"/>
    <col min="8" max="8" width="14.140625" customWidth="1"/>
    <col min="9" max="9" width="12.140625" customWidth="1"/>
    <col min="10" max="10" width="13.85546875" customWidth="1"/>
    <col min="11" max="11" width="13.140625" customWidth="1"/>
    <col min="12" max="12" width="15.85546875" customWidth="1"/>
    <col min="13" max="13" width="12.42578125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44837</v>
      </c>
      <c r="B2" s="5" t="s">
        <v>42</v>
      </c>
      <c r="D2" s="5" t="s">
        <v>36</v>
      </c>
      <c r="E2" s="5">
        <v>20</v>
      </c>
      <c r="F2" s="5" t="s">
        <v>10</v>
      </c>
      <c r="G2" s="5">
        <v>50280</v>
      </c>
      <c r="H2" s="5">
        <v>50050</v>
      </c>
      <c r="I2" s="5">
        <v>50600</v>
      </c>
      <c r="J2" s="5">
        <v>50490</v>
      </c>
      <c r="K2" s="5">
        <f t="shared" ref="K2:K65" si="0">IF(F2="BUY",J2-G2,G2-J2)</f>
        <v>210</v>
      </c>
      <c r="L2" s="5">
        <f>(K2*E2)</f>
        <v>4200</v>
      </c>
      <c r="M2" s="16" t="s">
        <v>32</v>
      </c>
    </row>
    <row r="3" spans="1:13">
      <c r="A3" s="6">
        <v>44837</v>
      </c>
      <c r="B3" s="16" t="s">
        <v>56</v>
      </c>
      <c r="D3" s="16" t="s">
        <v>36</v>
      </c>
      <c r="E3" s="16">
        <v>50</v>
      </c>
      <c r="F3" s="16" t="s">
        <v>10</v>
      </c>
      <c r="G3" s="16">
        <v>14080</v>
      </c>
      <c r="H3" s="16">
        <v>13980</v>
      </c>
      <c r="I3" s="16">
        <v>14200</v>
      </c>
      <c r="J3" s="16">
        <v>14200</v>
      </c>
      <c r="K3" s="5">
        <f t="shared" si="0"/>
        <v>120</v>
      </c>
      <c r="L3" s="5">
        <f t="shared" ref="L3:L66" si="1">(K3*E3)</f>
        <v>6000</v>
      </c>
      <c r="M3" s="16" t="s">
        <v>32</v>
      </c>
    </row>
    <row r="4" spans="1:13">
      <c r="A4" s="6">
        <v>44837</v>
      </c>
      <c r="B4" s="16" t="s">
        <v>127</v>
      </c>
      <c r="D4" s="16" t="s">
        <v>35</v>
      </c>
      <c r="E4" s="16">
        <v>100</v>
      </c>
      <c r="F4" s="16" t="s">
        <v>10</v>
      </c>
      <c r="G4" s="16">
        <v>195</v>
      </c>
      <c r="H4" s="16">
        <v>145</v>
      </c>
      <c r="I4" s="16">
        <v>300</v>
      </c>
      <c r="J4" s="16">
        <v>275</v>
      </c>
      <c r="K4" s="5">
        <f t="shared" si="0"/>
        <v>80</v>
      </c>
      <c r="L4" s="5">
        <f t="shared" si="1"/>
        <v>8000</v>
      </c>
      <c r="M4" s="16" t="s">
        <v>32</v>
      </c>
    </row>
    <row r="5" spans="1:13">
      <c r="A5" s="6">
        <v>44838</v>
      </c>
      <c r="B5" s="16" t="s">
        <v>42</v>
      </c>
      <c r="D5" s="16" t="s">
        <v>36</v>
      </c>
      <c r="E5" s="16">
        <v>20</v>
      </c>
      <c r="F5" s="16" t="s">
        <v>10</v>
      </c>
      <c r="G5" s="16">
        <v>51200</v>
      </c>
      <c r="H5" s="16">
        <v>51000</v>
      </c>
      <c r="I5" s="16">
        <v>51500</v>
      </c>
      <c r="J5" s="16">
        <v>51280</v>
      </c>
      <c r="K5" s="5">
        <f t="shared" si="0"/>
        <v>80</v>
      </c>
      <c r="L5" s="5">
        <f t="shared" si="1"/>
        <v>1600</v>
      </c>
      <c r="M5" s="16" t="s">
        <v>32</v>
      </c>
    </row>
    <row r="6" spans="1:13">
      <c r="A6" s="6">
        <v>44838</v>
      </c>
      <c r="B6" s="16" t="s">
        <v>136</v>
      </c>
      <c r="D6" s="16" t="s">
        <v>36</v>
      </c>
      <c r="E6" s="16">
        <v>100</v>
      </c>
      <c r="F6" s="16" t="s">
        <v>10</v>
      </c>
      <c r="G6" s="16">
        <v>6850</v>
      </c>
      <c r="H6" s="16">
        <v>6800</v>
      </c>
      <c r="I6" s="16">
        <v>6950</v>
      </c>
      <c r="J6" s="16">
        <v>6887</v>
      </c>
      <c r="K6" s="5">
        <f t="shared" si="0"/>
        <v>37</v>
      </c>
      <c r="L6" s="5">
        <f t="shared" si="1"/>
        <v>3700</v>
      </c>
      <c r="M6" s="16" t="s">
        <v>32</v>
      </c>
    </row>
    <row r="7" spans="1:13">
      <c r="A7" s="6">
        <v>44838</v>
      </c>
      <c r="B7" s="16" t="s">
        <v>135</v>
      </c>
      <c r="D7" s="16" t="s">
        <v>35</v>
      </c>
      <c r="E7" s="16">
        <v>100</v>
      </c>
      <c r="F7" s="16" t="s">
        <v>10</v>
      </c>
      <c r="G7" s="16">
        <v>93</v>
      </c>
      <c r="H7" s="16">
        <v>70</v>
      </c>
      <c r="I7" s="16">
        <v>130</v>
      </c>
      <c r="J7" s="16">
        <v>118</v>
      </c>
      <c r="K7" s="5">
        <f t="shared" si="0"/>
        <v>25</v>
      </c>
      <c r="L7" s="5">
        <f t="shared" si="1"/>
        <v>2500</v>
      </c>
      <c r="M7" s="16" t="s">
        <v>32</v>
      </c>
    </row>
    <row r="8" spans="1:13">
      <c r="A8" s="6">
        <v>44838</v>
      </c>
      <c r="B8" s="16" t="s">
        <v>37</v>
      </c>
      <c r="D8" s="16" t="s">
        <v>36</v>
      </c>
      <c r="E8" s="16">
        <v>10</v>
      </c>
      <c r="F8" s="16" t="s">
        <v>12</v>
      </c>
      <c r="G8" s="16">
        <v>61800</v>
      </c>
      <c r="H8" s="16">
        <v>62200</v>
      </c>
      <c r="I8" s="16">
        <v>61000</v>
      </c>
      <c r="J8" s="16">
        <v>61590</v>
      </c>
      <c r="K8" s="5">
        <f t="shared" si="0"/>
        <v>210</v>
      </c>
      <c r="L8" s="5">
        <f t="shared" si="1"/>
        <v>2100</v>
      </c>
      <c r="M8" s="16" t="s">
        <v>32</v>
      </c>
    </row>
    <row r="9" spans="1:13">
      <c r="A9" s="6">
        <v>44838</v>
      </c>
      <c r="B9" s="16" t="s">
        <v>130</v>
      </c>
      <c r="D9" s="16" t="s">
        <v>36</v>
      </c>
      <c r="E9" s="16">
        <v>1250</v>
      </c>
      <c r="F9" s="16" t="s">
        <v>10</v>
      </c>
      <c r="G9" s="16">
        <v>31</v>
      </c>
      <c r="H9" s="16">
        <v>28</v>
      </c>
      <c r="I9" s="16">
        <v>40</v>
      </c>
      <c r="J9" s="16">
        <v>28</v>
      </c>
      <c r="K9" s="5">
        <f t="shared" si="0"/>
        <v>-3</v>
      </c>
      <c r="L9" s="5">
        <f t="shared" si="1"/>
        <v>-3750</v>
      </c>
      <c r="M9" s="16" t="s">
        <v>33</v>
      </c>
    </row>
    <row r="10" spans="1:13">
      <c r="A10" s="6">
        <v>44838</v>
      </c>
      <c r="B10" s="16" t="s">
        <v>130</v>
      </c>
      <c r="D10" s="16" t="s">
        <v>35</v>
      </c>
      <c r="E10" s="16">
        <v>1250</v>
      </c>
      <c r="F10" s="16" t="s">
        <v>10</v>
      </c>
      <c r="G10" s="16">
        <v>25.5</v>
      </c>
      <c r="H10" s="16">
        <v>20</v>
      </c>
      <c r="I10" s="16">
        <v>40</v>
      </c>
      <c r="J10" s="16">
        <v>20</v>
      </c>
      <c r="K10" s="5">
        <f t="shared" si="0"/>
        <v>-5.5</v>
      </c>
      <c r="L10" s="5">
        <f t="shared" si="1"/>
        <v>-6875</v>
      </c>
      <c r="M10" s="16" t="s">
        <v>33</v>
      </c>
    </row>
    <row r="11" spans="1:13">
      <c r="A11" s="6">
        <v>44839</v>
      </c>
      <c r="B11" s="16" t="s">
        <v>42</v>
      </c>
      <c r="D11" s="16" t="s">
        <v>36</v>
      </c>
      <c r="E11" s="16">
        <v>20</v>
      </c>
      <c r="F11" s="16" t="s">
        <v>10</v>
      </c>
      <c r="G11" s="16">
        <v>51200</v>
      </c>
      <c r="H11" s="16">
        <v>51000</v>
      </c>
      <c r="I11" s="16">
        <v>51700</v>
      </c>
      <c r="J11" s="16">
        <v>51320</v>
      </c>
      <c r="K11" s="5">
        <f t="shared" si="0"/>
        <v>120</v>
      </c>
      <c r="L11" s="5">
        <f t="shared" si="1"/>
        <v>2400</v>
      </c>
      <c r="M11" s="16" t="s">
        <v>32</v>
      </c>
    </row>
    <row r="12" spans="1:13">
      <c r="A12" s="6">
        <v>44840</v>
      </c>
      <c r="B12" s="16" t="s">
        <v>137</v>
      </c>
      <c r="D12" s="16" t="s">
        <v>36</v>
      </c>
      <c r="E12" s="16">
        <v>100</v>
      </c>
      <c r="F12" s="16" t="s">
        <v>10</v>
      </c>
      <c r="G12" s="16">
        <v>150</v>
      </c>
      <c r="H12" s="16">
        <v>135</v>
      </c>
      <c r="I12" s="16">
        <v>180</v>
      </c>
      <c r="J12" s="16">
        <v>154</v>
      </c>
      <c r="K12" s="5">
        <f t="shared" si="0"/>
        <v>4</v>
      </c>
      <c r="L12" s="5">
        <f t="shared" si="1"/>
        <v>400</v>
      </c>
      <c r="M12" s="16" t="s">
        <v>32</v>
      </c>
    </row>
    <row r="13" spans="1:13">
      <c r="A13" s="6">
        <v>44840</v>
      </c>
      <c r="B13" s="16" t="s">
        <v>37</v>
      </c>
      <c r="D13" s="16" t="s">
        <v>36</v>
      </c>
      <c r="E13" s="16">
        <v>10</v>
      </c>
      <c r="F13" s="16" t="s">
        <v>12</v>
      </c>
      <c r="G13" s="16">
        <v>61450</v>
      </c>
      <c r="H13" s="16">
        <v>62000</v>
      </c>
      <c r="I13" s="16">
        <v>60000</v>
      </c>
      <c r="J13" s="16">
        <v>61200</v>
      </c>
      <c r="K13" s="5">
        <f t="shared" si="0"/>
        <v>250</v>
      </c>
      <c r="L13" s="5">
        <f t="shared" si="1"/>
        <v>2500</v>
      </c>
      <c r="M13" s="16" t="s">
        <v>32</v>
      </c>
    </row>
    <row r="14" spans="1:13">
      <c r="A14" s="6">
        <v>44841</v>
      </c>
      <c r="B14" s="16" t="s">
        <v>118</v>
      </c>
      <c r="D14" s="16" t="s">
        <v>36</v>
      </c>
      <c r="E14" s="16">
        <v>1250</v>
      </c>
      <c r="F14" s="16" t="s">
        <v>10</v>
      </c>
      <c r="G14" s="16">
        <v>12.5</v>
      </c>
      <c r="H14" s="16">
        <v>12.5</v>
      </c>
      <c r="I14" s="16">
        <v>9</v>
      </c>
      <c r="J14" s="16">
        <v>19.8</v>
      </c>
      <c r="K14" s="5">
        <f t="shared" si="0"/>
        <v>7.3000000000000007</v>
      </c>
      <c r="L14" s="5">
        <f t="shared" si="1"/>
        <v>9125</v>
      </c>
      <c r="M14" s="16" t="s">
        <v>32</v>
      </c>
    </row>
    <row r="15" spans="1:13">
      <c r="A15" s="6">
        <v>44841</v>
      </c>
      <c r="B15" s="16" t="s">
        <v>37</v>
      </c>
      <c r="D15" s="16" t="s">
        <v>36</v>
      </c>
      <c r="E15" s="16">
        <v>10</v>
      </c>
      <c r="F15" s="16" t="s">
        <v>10</v>
      </c>
      <c r="G15" s="16">
        <v>61100</v>
      </c>
      <c r="H15" s="16">
        <v>60600</v>
      </c>
      <c r="I15" s="16">
        <v>61600</v>
      </c>
      <c r="J15" s="16">
        <v>61170</v>
      </c>
      <c r="K15" s="5">
        <f t="shared" si="0"/>
        <v>70</v>
      </c>
      <c r="L15" s="5">
        <f t="shared" si="1"/>
        <v>700</v>
      </c>
      <c r="M15" s="16" t="s">
        <v>32</v>
      </c>
    </row>
    <row r="16" spans="1:13">
      <c r="A16" s="6">
        <v>44844</v>
      </c>
      <c r="B16" s="16" t="s">
        <v>43</v>
      </c>
      <c r="D16" s="16" t="s">
        <v>36</v>
      </c>
      <c r="E16" s="16">
        <v>10000</v>
      </c>
      <c r="F16" s="16" t="s">
        <v>12</v>
      </c>
      <c r="G16" s="16">
        <v>91.32</v>
      </c>
      <c r="H16" s="16">
        <v>91.65</v>
      </c>
      <c r="I16" s="16">
        <v>90.9</v>
      </c>
      <c r="J16" s="16">
        <v>91.2</v>
      </c>
      <c r="K16" s="5">
        <f t="shared" si="0"/>
        <v>0.11999999999999034</v>
      </c>
      <c r="L16" s="5">
        <f t="shared" si="1"/>
        <v>1199.9999999999034</v>
      </c>
      <c r="M16" s="16" t="s">
        <v>32</v>
      </c>
    </row>
    <row r="17" spans="1:13">
      <c r="A17" s="6" t="s">
        <v>138</v>
      </c>
      <c r="B17" s="16" t="s">
        <v>37</v>
      </c>
      <c r="D17" s="16" t="s">
        <v>36</v>
      </c>
      <c r="E17" s="16">
        <v>10</v>
      </c>
      <c r="F17" s="16" t="s">
        <v>12</v>
      </c>
      <c r="G17" s="16">
        <v>59670</v>
      </c>
      <c r="H17" s="16">
        <v>60100</v>
      </c>
      <c r="I17" s="16">
        <v>59000</v>
      </c>
      <c r="J17" s="16">
        <v>60100</v>
      </c>
      <c r="K17" s="5">
        <f t="shared" si="0"/>
        <v>-430</v>
      </c>
      <c r="L17" s="5">
        <f t="shared" si="1"/>
        <v>-4300</v>
      </c>
      <c r="M17" s="16" t="s">
        <v>33</v>
      </c>
    </row>
    <row r="18" spans="1:13">
      <c r="A18" s="6">
        <v>44844</v>
      </c>
      <c r="B18" s="16" t="s">
        <v>17</v>
      </c>
      <c r="D18" s="16" t="s">
        <v>36</v>
      </c>
      <c r="E18" s="16">
        <v>2500</v>
      </c>
      <c r="F18" s="16" t="s">
        <v>12</v>
      </c>
      <c r="G18" s="16">
        <v>657</v>
      </c>
      <c r="H18" s="16">
        <v>661</v>
      </c>
      <c r="I18" s="16">
        <v>650</v>
      </c>
      <c r="J18" s="16">
        <v>655.6</v>
      </c>
      <c r="K18" s="5">
        <f t="shared" si="0"/>
        <v>1.3999999999999773</v>
      </c>
      <c r="L18" s="5">
        <f t="shared" si="1"/>
        <v>3499.9999999999432</v>
      </c>
      <c r="M18" s="16" t="s">
        <v>32</v>
      </c>
    </row>
    <row r="19" spans="1:13">
      <c r="A19" s="6">
        <v>44845</v>
      </c>
      <c r="B19" s="16" t="s">
        <v>43</v>
      </c>
      <c r="D19" s="16" t="s">
        <v>36</v>
      </c>
      <c r="E19" s="16">
        <v>10000</v>
      </c>
      <c r="F19" s="16" t="s">
        <v>12</v>
      </c>
      <c r="G19" s="16">
        <v>91</v>
      </c>
      <c r="H19" s="16">
        <v>91.3</v>
      </c>
      <c r="I19" s="16">
        <v>90.6</v>
      </c>
      <c r="J19" s="16">
        <v>91.3</v>
      </c>
      <c r="K19" s="5">
        <f t="shared" si="0"/>
        <v>-0.29999999999999716</v>
      </c>
      <c r="L19" s="5">
        <f t="shared" si="1"/>
        <v>-2999.9999999999718</v>
      </c>
      <c r="M19" s="16" t="s">
        <v>33</v>
      </c>
    </row>
    <row r="20" spans="1:13">
      <c r="A20" s="6">
        <v>44845</v>
      </c>
      <c r="B20" s="16" t="s">
        <v>139</v>
      </c>
      <c r="D20" s="16" t="s">
        <v>36</v>
      </c>
      <c r="E20" s="16">
        <v>100</v>
      </c>
      <c r="F20" s="16" t="s">
        <v>10</v>
      </c>
      <c r="G20" s="16">
        <v>130</v>
      </c>
      <c r="H20" s="16">
        <v>80</v>
      </c>
      <c r="I20" s="16">
        <v>200</v>
      </c>
      <c r="J20" s="16">
        <v>153</v>
      </c>
      <c r="K20" s="5">
        <f t="shared" si="0"/>
        <v>23</v>
      </c>
      <c r="L20" s="5">
        <f t="shared" si="1"/>
        <v>2300</v>
      </c>
      <c r="M20" s="16" t="s">
        <v>32</v>
      </c>
    </row>
    <row r="21" spans="1:13">
      <c r="A21" s="6">
        <v>44845</v>
      </c>
      <c r="B21" s="16" t="s">
        <v>17</v>
      </c>
      <c r="D21" s="16" t="s">
        <v>36</v>
      </c>
      <c r="E21" s="16">
        <v>2500</v>
      </c>
      <c r="F21" s="16" t="s">
        <v>12</v>
      </c>
      <c r="G21" s="16">
        <v>648.70000000000005</v>
      </c>
      <c r="H21" s="16">
        <v>651</v>
      </c>
      <c r="I21" s="16">
        <v>640</v>
      </c>
      <c r="J21" s="16">
        <v>651</v>
      </c>
      <c r="K21" s="5">
        <f t="shared" si="0"/>
        <v>-2.2999999999999545</v>
      </c>
      <c r="L21" s="5">
        <f t="shared" si="1"/>
        <v>-5749.9999999998863</v>
      </c>
      <c r="M21" s="16" t="s">
        <v>33</v>
      </c>
    </row>
    <row r="22" spans="1:13">
      <c r="A22" s="6">
        <v>44845</v>
      </c>
      <c r="B22" s="16" t="s">
        <v>37</v>
      </c>
      <c r="D22" s="16" t="s">
        <v>36</v>
      </c>
      <c r="E22" s="16">
        <v>10</v>
      </c>
      <c r="F22" s="16" t="s">
        <v>12</v>
      </c>
      <c r="G22" s="16">
        <v>58900</v>
      </c>
      <c r="H22" s="16">
        <v>59300</v>
      </c>
      <c r="I22" s="16">
        <v>58300</v>
      </c>
      <c r="J22" s="16">
        <v>58700</v>
      </c>
      <c r="K22" s="5">
        <f t="shared" si="0"/>
        <v>200</v>
      </c>
      <c r="L22" s="5">
        <f t="shared" si="1"/>
        <v>2000</v>
      </c>
      <c r="M22" s="16" t="s">
        <v>32</v>
      </c>
    </row>
    <row r="23" spans="1:13">
      <c r="A23" s="6">
        <v>44845</v>
      </c>
      <c r="B23" s="16" t="s">
        <v>42</v>
      </c>
      <c r="D23" s="16" t="s">
        <v>36</v>
      </c>
      <c r="E23" s="16">
        <v>20</v>
      </c>
      <c r="F23" s="16" t="s">
        <v>10</v>
      </c>
      <c r="G23" s="16">
        <v>50700</v>
      </c>
      <c r="H23" s="16">
        <v>50500</v>
      </c>
      <c r="I23" s="16">
        <v>51000</v>
      </c>
      <c r="J23" s="16">
        <v>50800</v>
      </c>
      <c r="K23" s="5">
        <f t="shared" si="0"/>
        <v>100</v>
      </c>
      <c r="L23" s="5">
        <f t="shared" si="1"/>
        <v>2000</v>
      </c>
      <c r="M23" s="16" t="s">
        <v>32</v>
      </c>
    </row>
    <row r="24" spans="1:13">
      <c r="A24" s="6">
        <v>44845</v>
      </c>
      <c r="B24" s="16" t="s">
        <v>139</v>
      </c>
      <c r="D24" s="16" t="s">
        <v>36</v>
      </c>
      <c r="E24" s="16">
        <v>100</v>
      </c>
      <c r="F24" s="16" t="s">
        <v>10</v>
      </c>
      <c r="G24" s="16">
        <v>130</v>
      </c>
      <c r="H24" s="16">
        <v>80</v>
      </c>
      <c r="I24" s="16">
        <v>200</v>
      </c>
      <c r="J24" s="16">
        <v>150</v>
      </c>
      <c r="K24" s="5">
        <f t="shared" si="0"/>
        <v>20</v>
      </c>
      <c r="L24" s="5">
        <f t="shared" si="1"/>
        <v>2000</v>
      </c>
      <c r="M24" s="16" t="s">
        <v>32</v>
      </c>
    </row>
    <row r="25" spans="1:13">
      <c r="A25" s="6">
        <v>44845</v>
      </c>
      <c r="B25" s="16" t="s">
        <v>37</v>
      </c>
      <c r="D25" s="16" t="s">
        <v>36</v>
      </c>
      <c r="E25" s="16">
        <v>10</v>
      </c>
      <c r="F25" s="16" t="s">
        <v>10</v>
      </c>
      <c r="G25" s="16">
        <v>59000</v>
      </c>
      <c r="H25" s="16">
        <v>58500</v>
      </c>
      <c r="I25" s="16">
        <v>60000</v>
      </c>
      <c r="J25" s="16">
        <v>59130</v>
      </c>
      <c r="K25" s="5">
        <f t="shared" si="0"/>
        <v>130</v>
      </c>
      <c r="L25" s="5">
        <f t="shared" si="1"/>
        <v>1300</v>
      </c>
      <c r="M25" s="16" t="s">
        <v>32</v>
      </c>
    </row>
    <row r="26" spans="1:13">
      <c r="A26" s="6">
        <v>44845</v>
      </c>
      <c r="B26" s="16" t="s">
        <v>56</v>
      </c>
      <c r="D26" s="16" t="s">
        <v>36</v>
      </c>
      <c r="E26" s="16">
        <v>50</v>
      </c>
      <c r="F26" s="16" t="s">
        <v>10</v>
      </c>
      <c r="G26" s="16">
        <v>14140</v>
      </c>
      <c r="H26" s="16">
        <v>14040</v>
      </c>
      <c r="I26" s="16">
        <v>14300</v>
      </c>
      <c r="J26" s="16">
        <v>14040</v>
      </c>
      <c r="K26" s="5">
        <f t="shared" si="0"/>
        <v>-100</v>
      </c>
      <c r="L26" s="5">
        <f t="shared" si="1"/>
        <v>-5000</v>
      </c>
      <c r="M26" s="16" t="s">
        <v>33</v>
      </c>
    </row>
    <row r="27" spans="1:13">
      <c r="A27" s="6">
        <v>44845</v>
      </c>
      <c r="B27" s="16" t="s">
        <v>38</v>
      </c>
      <c r="D27" s="16" t="s">
        <v>36</v>
      </c>
      <c r="E27" s="16">
        <v>100</v>
      </c>
      <c r="F27" s="16" t="s">
        <v>12</v>
      </c>
      <c r="G27" s="16">
        <v>7400</v>
      </c>
      <c r="H27" s="16">
        <v>7430</v>
      </c>
      <c r="I27" s="16">
        <v>7000</v>
      </c>
      <c r="J27" s="16">
        <v>7355</v>
      </c>
      <c r="K27" s="5">
        <f t="shared" si="0"/>
        <v>45</v>
      </c>
      <c r="L27" s="5">
        <f t="shared" si="1"/>
        <v>4500</v>
      </c>
      <c r="M27" s="16" t="s">
        <v>32</v>
      </c>
    </row>
    <row r="28" spans="1:13">
      <c r="A28" s="6">
        <v>44845</v>
      </c>
      <c r="B28" s="16" t="s">
        <v>126</v>
      </c>
      <c r="D28" s="16" t="s">
        <v>35</v>
      </c>
      <c r="E28" s="16">
        <v>1250</v>
      </c>
      <c r="F28" s="16" t="s">
        <v>10</v>
      </c>
      <c r="G28" s="16">
        <v>12.5</v>
      </c>
      <c r="H28" s="16">
        <v>9</v>
      </c>
      <c r="I28" s="16">
        <v>30</v>
      </c>
      <c r="J28" s="16">
        <v>15.8</v>
      </c>
      <c r="K28" s="5">
        <f t="shared" si="0"/>
        <v>3.3000000000000007</v>
      </c>
      <c r="L28" s="5">
        <f t="shared" si="1"/>
        <v>4125.0000000000009</v>
      </c>
      <c r="M28" s="16" t="s">
        <v>32</v>
      </c>
    </row>
    <row r="29" spans="1:13">
      <c r="A29" s="6">
        <v>44846</v>
      </c>
      <c r="B29" s="16" t="s">
        <v>140</v>
      </c>
      <c r="D29" s="16" t="s">
        <v>35</v>
      </c>
      <c r="E29" s="16">
        <v>100</v>
      </c>
      <c r="F29" s="16" t="s">
        <v>10</v>
      </c>
      <c r="G29" s="16">
        <v>131</v>
      </c>
      <c r="H29" s="16">
        <v>80</v>
      </c>
      <c r="I29" s="16">
        <v>220</v>
      </c>
      <c r="J29" s="16">
        <v>167</v>
      </c>
      <c r="K29" s="5">
        <f t="shared" si="0"/>
        <v>36</v>
      </c>
      <c r="L29" s="5">
        <f t="shared" si="1"/>
        <v>3600</v>
      </c>
      <c r="M29" s="16" t="s">
        <v>32</v>
      </c>
    </row>
    <row r="30" spans="1:13">
      <c r="A30" s="6">
        <v>44846</v>
      </c>
      <c r="B30" s="16" t="s">
        <v>42</v>
      </c>
      <c r="D30" s="16" t="s">
        <v>36</v>
      </c>
      <c r="E30" s="16">
        <v>20</v>
      </c>
      <c r="F30" s="16" t="s">
        <v>10</v>
      </c>
      <c r="G30" s="16">
        <v>50800</v>
      </c>
      <c r="H30" s="16">
        <v>50600</v>
      </c>
      <c r="I30" s="16">
        <v>51050</v>
      </c>
      <c r="J30" s="16">
        <v>50910</v>
      </c>
      <c r="K30" s="5">
        <f t="shared" si="0"/>
        <v>110</v>
      </c>
      <c r="L30" s="5">
        <f t="shared" si="1"/>
        <v>2200</v>
      </c>
      <c r="M30" s="16" t="s">
        <v>32</v>
      </c>
    </row>
    <row r="31" spans="1:13">
      <c r="A31" s="6">
        <v>44848</v>
      </c>
      <c r="B31" s="16" t="s">
        <v>46</v>
      </c>
      <c r="D31" s="16" t="s">
        <v>36</v>
      </c>
      <c r="E31" s="16">
        <v>10000</v>
      </c>
      <c r="F31" s="16" t="s">
        <v>12</v>
      </c>
      <c r="G31" s="16">
        <v>56.03</v>
      </c>
      <c r="H31" s="16">
        <v>56.33</v>
      </c>
      <c r="I31" s="16">
        <v>55.8</v>
      </c>
      <c r="J31" s="16">
        <v>55.84</v>
      </c>
      <c r="K31" s="5">
        <f t="shared" si="0"/>
        <v>0.18999999999999773</v>
      </c>
      <c r="L31" s="5">
        <f t="shared" si="1"/>
        <v>1899.9999999999773</v>
      </c>
      <c r="M31" s="16" t="s">
        <v>32</v>
      </c>
    </row>
    <row r="32" spans="1:13">
      <c r="A32" s="6">
        <v>44848</v>
      </c>
      <c r="B32" s="16" t="s">
        <v>37</v>
      </c>
      <c r="D32" s="16" t="s">
        <v>36</v>
      </c>
      <c r="E32" s="16">
        <v>10</v>
      </c>
      <c r="F32" s="16" t="s">
        <v>12</v>
      </c>
      <c r="G32" s="16">
        <v>57700</v>
      </c>
      <c r="H32" s="16">
        <v>58000</v>
      </c>
      <c r="I32" s="16">
        <v>57300</v>
      </c>
      <c r="J32" s="16">
        <v>57410</v>
      </c>
      <c r="K32" s="5">
        <f t="shared" si="0"/>
        <v>290</v>
      </c>
      <c r="L32" s="5">
        <f t="shared" si="1"/>
        <v>2900</v>
      </c>
      <c r="M32" s="16" t="s">
        <v>32</v>
      </c>
    </row>
    <row r="33" spans="1:13">
      <c r="A33" s="6">
        <v>44848</v>
      </c>
      <c r="B33" s="16" t="s">
        <v>42</v>
      </c>
      <c r="D33" s="16" t="s">
        <v>36</v>
      </c>
      <c r="E33" s="16">
        <v>20</v>
      </c>
      <c r="F33" s="16" t="s">
        <v>12</v>
      </c>
      <c r="G33" s="16">
        <v>50570</v>
      </c>
      <c r="H33" s="16">
        <v>50770</v>
      </c>
      <c r="I33" s="16">
        <v>50300</v>
      </c>
      <c r="J33" s="16">
        <v>50385</v>
      </c>
      <c r="K33" s="5">
        <f t="shared" si="0"/>
        <v>185</v>
      </c>
      <c r="L33" s="5">
        <f t="shared" si="1"/>
        <v>3700</v>
      </c>
      <c r="M33" s="16" t="s">
        <v>32</v>
      </c>
    </row>
    <row r="34" spans="1:13">
      <c r="A34" s="6">
        <v>44848</v>
      </c>
      <c r="B34" s="16" t="s">
        <v>118</v>
      </c>
      <c r="D34" s="16" t="s">
        <v>36</v>
      </c>
      <c r="E34" s="16">
        <v>1250</v>
      </c>
      <c r="F34" s="16" t="s">
        <v>10</v>
      </c>
      <c r="G34" s="16">
        <v>9</v>
      </c>
      <c r="H34" s="16">
        <v>6.9</v>
      </c>
      <c r="I34" s="16">
        <v>12</v>
      </c>
      <c r="J34" s="16">
        <v>10.5</v>
      </c>
      <c r="K34" s="5">
        <f t="shared" si="0"/>
        <v>1.5</v>
      </c>
      <c r="L34" s="5">
        <f t="shared" si="1"/>
        <v>1875</v>
      </c>
      <c r="M34" s="16" t="s">
        <v>32</v>
      </c>
    </row>
    <row r="35" spans="1:13">
      <c r="A35" s="6">
        <v>44848</v>
      </c>
      <c r="B35" s="16" t="s">
        <v>37</v>
      </c>
      <c r="D35" s="16" t="s">
        <v>36</v>
      </c>
      <c r="E35" s="16">
        <v>20</v>
      </c>
      <c r="F35" s="16" t="s">
        <v>12</v>
      </c>
      <c r="G35" s="16">
        <v>56600</v>
      </c>
      <c r="H35" s="16">
        <v>57000</v>
      </c>
      <c r="I35" s="16">
        <v>56000</v>
      </c>
      <c r="J35" s="16">
        <v>56410</v>
      </c>
      <c r="K35" s="5">
        <f t="shared" si="0"/>
        <v>190</v>
      </c>
      <c r="L35" s="5">
        <f t="shared" si="1"/>
        <v>3800</v>
      </c>
      <c r="M35" s="16" t="s">
        <v>32</v>
      </c>
    </row>
    <row r="36" spans="1:13">
      <c r="A36" s="6">
        <v>44848</v>
      </c>
      <c r="B36" s="16" t="s">
        <v>14</v>
      </c>
      <c r="D36" s="16" t="s">
        <v>36</v>
      </c>
      <c r="E36" s="16">
        <v>5000</v>
      </c>
      <c r="F36" s="16" t="s">
        <v>12</v>
      </c>
      <c r="G36" s="16">
        <v>182.7</v>
      </c>
      <c r="H36" s="16">
        <v>184.2</v>
      </c>
      <c r="I36" s="16">
        <v>180</v>
      </c>
      <c r="J36" s="16">
        <v>181.7</v>
      </c>
      <c r="K36" s="5">
        <f t="shared" si="0"/>
        <v>1</v>
      </c>
      <c r="L36" s="5">
        <f t="shared" si="1"/>
        <v>5000</v>
      </c>
      <c r="M36" s="16" t="s">
        <v>32</v>
      </c>
    </row>
    <row r="37" spans="1:13">
      <c r="A37" s="6">
        <v>44848</v>
      </c>
      <c r="B37" s="16" t="s">
        <v>132</v>
      </c>
      <c r="D37" s="16" t="s">
        <v>36</v>
      </c>
      <c r="E37" s="16">
        <v>1250</v>
      </c>
      <c r="F37" s="16" t="s">
        <v>10</v>
      </c>
      <c r="G37" s="16">
        <v>21</v>
      </c>
      <c r="H37" s="16">
        <v>18</v>
      </c>
      <c r="I37" s="16">
        <v>40</v>
      </c>
      <c r="J37" s="16">
        <v>18</v>
      </c>
      <c r="K37" s="5">
        <f t="shared" si="0"/>
        <v>-3</v>
      </c>
      <c r="L37" s="5">
        <f t="shared" si="1"/>
        <v>-3750</v>
      </c>
      <c r="M37" s="16" t="s">
        <v>33</v>
      </c>
    </row>
    <row r="38" spans="1:13">
      <c r="A38" s="6">
        <v>44851</v>
      </c>
      <c r="B38" s="16" t="s">
        <v>130</v>
      </c>
      <c r="D38" s="16" t="s">
        <v>36</v>
      </c>
      <c r="E38" s="16">
        <v>1250</v>
      </c>
      <c r="F38" s="16" t="s">
        <v>10</v>
      </c>
      <c r="G38" s="16">
        <v>15</v>
      </c>
      <c r="H38" s="16">
        <v>10</v>
      </c>
      <c r="I38" s="16">
        <v>25</v>
      </c>
      <c r="J38" s="16">
        <v>22</v>
      </c>
      <c r="K38" s="5">
        <f t="shared" si="0"/>
        <v>7</v>
      </c>
      <c r="L38" s="5">
        <f t="shared" si="1"/>
        <v>8750</v>
      </c>
      <c r="M38" s="16" t="s">
        <v>32</v>
      </c>
    </row>
    <row r="39" spans="1:13">
      <c r="A39" s="6">
        <v>44851</v>
      </c>
      <c r="B39" s="16" t="s">
        <v>39</v>
      </c>
      <c r="D39" s="16" t="s">
        <v>36</v>
      </c>
      <c r="E39" s="16">
        <v>10000</v>
      </c>
      <c r="F39" s="16" t="s">
        <v>12</v>
      </c>
      <c r="G39" s="16">
        <v>80.31</v>
      </c>
      <c r="H39" s="16">
        <v>80.53</v>
      </c>
      <c r="I39" s="16">
        <v>80.099999999999994</v>
      </c>
      <c r="J39" s="16">
        <v>80.53</v>
      </c>
      <c r="K39" s="5">
        <f t="shared" si="0"/>
        <v>-0.21999999999999886</v>
      </c>
      <c r="L39" s="5">
        <f t="shared" si="1"/>
        <v>-2199.9999999999886</v>
      </c>
      <c r="M39" s="16" t="s">
        <v>33</v>
      </c>
    </row>
    <row r="40" spans="1:13">
      <c r="A40" s="6">
        <v>44852</v>
      </c>
      <c r="B40" s="16" t="s">
        <v>14</v>
      </c>
      <c r="D40" s="16" t="s">
        <v>35</v>
      </c>
      <c r="E40" s="16">
        <v>5000</v>
      </c>
      <c r="F40" s="16" t="s">
        <v>12</v>
      </c>
      <c r="G40" s="16">
        <v>181.7</v>
      </c>
      <c r="H40" s="16">
        <v>182.7</v>
      </c>
      <c r="I40" s="16">
        <v>180</v>
      </c>
      <c r="J40" s="16">
        <v>181.3</v>
      </c>
      <c r="K40" s="5">
        <f t="shared" si="0"/>
        <v>0.39999999999997726</v>
      </c>
      <c r="L40" s="5">
        <f t="shared" si="1"/>
        <v>1999.9999999998863</v>
      </c>
      <c r="M40" s="16" t="s">
        <v>32</v>
      </c>
    </row>
    <row r="41" spans="1:13">
      <c r="A41" s="6">
        <v>44852</v>
      </c>
      <c r="B41" s="16" t="s">
        <v>38</v>
      </c>
      <c r="D41" s="16" t="s">
        <v>36</v>
      </c>
      <c r="E41" s="16">
        <v>100</v>
      </c>
      <c r="F41" s="16" t="s">
        <v>12</v>
      </c>
      <c r="G41" s="16">
        <v>6920</v>
      </c>
      <c r="H41" s="16">
        <v>6980</v>
      </c>
      <c r="I41" s="16">
        <v>6820</v>
      </c>
      <c r="J41" s="16">
        <v>6853</v>
      </c>
      <c r="K41" s="5">
        <f t="shared" si="0"/>
        <v>67</v>
      </c>
      <c r="L41" s="5">
        <f t="shared" si="1"/>
        <v>6700</v>
      </c>
      <c r="M41" s="16" t="s">
        <v>32</v>
      </c>
    </row>
    <row r="42" spans="1:13">
      <c r="A42" s="6">
        <v>44852</v>
      </c>
      <c r="B42" s="16" t="s">
        <v>141</v>
      </c>
      <c r="D42" s="16" t="s">
        <v>35</v>
      </c>
      <c r="E42" s="16">
        <v>1250</v>
      </c>
      <c r="F42" s="16" t="s">
        <v>10</v>
      </c>
      <c r="G42" s="16">
        <v>12.5</v>
      </c>
      <c r="H42" s="16">
        <v>6.5</v>
      </c>
      <c r="I42" s="16">
        <v>30</v>
      </c>
      <c r="J42" s="16">
        <v>17</v>
      </c>
      <c r="K42" s="5">
        <f t="shared" si="0"/>
        <v>4.5</v>
      </c>
      <c r="L42" s="5">
        <f t="shared" si="1"/>
        <v>5625</v>
      </c>
      <c r="M42" s="16" t="s">
        <v>32</v>
      </c>
    </row>
    <row r="43" spans="1:13">
      <c r="A43" s="6">
        <v>44852</v>
      </c>
      <c r="B43" s="16" t="s">
        <v>20</v>
      </c>
      <c r="D43" s="16" t="s">
        <v>35</v>
      </c>
      <c r="E43" s="16">
        <v>5000</v>
      </c>
      <c r="F43" s="16" t="s">
        <v>12</v>
      </c>
      <c r="G43" s="16">
        <v>265.7</v>
      </c>
      <c r="H43" s="16">
        <v>266.8</v>
      </c>
      <c r="I43" s="16">
        <v>260</v>
      </c>
      <c r="J43" s="16">
        <v>266.8</v>
      </c>
      <c r="K43" s="5">
        <f t="shared" si="0"/>
        <v>-1.1000000000000227</v>
      </c>
      <c r="L43" s="5">
        <f t="shared" si="1"/>
        <v>-5500.0000000001137</v>
      </c>
      <c r="M43" s="16" t="s">
        <v>33</v>
      </c>
    </row>
    <row r="44" spans="1:13">
      <c r="A44" s="6">
        <v>44852</v>
      </c>
      <c r="B44" s="16" t="s">
        <v>42</v>
      </c>
      <c r="D44" s="16" t="s">
        <v>36</v>
      </c>
      <c r="E44" s="16">
        <v>100</v>
      </c>
      <c r="F44" s="16" t="s">
        <v>12</v>
      </c>
      <c r="G44" s="16">
        <v>50450</v>
      </c>
      <c r="H44" s="16">
        <v>50550</v>
      </c>
      <c r="I44" s="16">
        <v>50300</v>
      </c>
      <c r="J44" s="16">
        <v>50380</v>
      </c>
      <c r="K44" s="5">
        <f t="shared" si="0"/>
        <v>70</v>
      </c>
      <c r="L44" s="5">
        <f t="shared" si="1"/>
        <v>7000</v>
      </c>
      <c r="M44" s="16" t="s">
        <v>32</v>
      </c>
    </row>
    <row r="45" spans="1:13">
      <c r="A45" s="6">
        <v>44853</v>
      </c>
      <c r="B45" s="16" t="s">
        <v>38</v>
      </c>
      <c r="D45" s="16" t="s">
        <v>36</v>
      </c>
      <c r="E45" s="16">
        <v>100</v>
      </c>
      <c r="F45" s="16" t="s">
        <v>12</v>
      </c>
      <c r="G45" s="16">
        <v>6820</v>
      </c>
      <c r="H45" s="16">
        <v>6880</v>
      </c>
      <c r="I45" s="16">
        <v>6700</v>
      </c>
      <c r="J45" s="16">
        <v>6785</v>
      </c>
      <c r="K45" s="5">
        <f t="shared" si="0"/>
        <v>35</v>
      </c>
      <c r="L45" s="5">
        <f t="shared" si="1"/>
        <v>3500</v>
      </c>
      <c r="M45" s="16" t="s">
        <v>32</v>
      </c>
    </row>
    <row r="46" spans="1:13">
      <c r="A46" s="6">
        <v>44853</v>
      </c>
      <c r="B46" s="16" t="s">
        <v>20</v>
      </c>
      <c r="D46" s="16" t="s">
        <v>36</v>
      </c>
      <c r="E46" s="16">
        <v>5000</v>
      </c>
      <c r="F46" s="16" t="s">
        <v>12</v>
      </c>
      <c r="G46" s="16">
        <v>266.60000000000002</v>
      </c>
      <c r="H46" s="16">
        <v>268</v>
      </c>
      <c r="I46" s="16">
        <v>260</v>
      </c>
      <c r="J46" s="16">
        <v>265</v>
      </c>
      <c r="K46" s="5">
        <f t="shared" si="0"/>
        <v>1.6000000000000227</v>
      </c>
      <c r="L46" s="5">
        <f t="shared" si="1"/>
        <v>8000.0000000001137</v>
      </c>
      <c r="M46" s="16" t="s">
        <v>32</v>
      </c>
    </row>
    <row r="47" spans="1:13">
      <c r="A47" s="6">
        <v>44853</v>
      </c>
      <c r="B47" s="16" t="s">
        <v>37</v>
      </c>
      <c r="D47" s="16" t="s">
        <v>36</v>
      </c>
      <c r="E47" s="16">
        <v>10</v>
      </c>
      <c r="F47" s="16" t="s">
        <v>12</v>
      </c>
      <c r="G47" s="16">
        <v>56600</v>
      </c>
      <c r="H47" s="16">
        <v>57000</v>
      </c>
      <c r="I47" s="16">
        <v>55700</v>
      </c>
      <c r="J47" s="16">
        <v>56800</v>
      </c>
      <c r="K47" s="5">
        <f t="shared" si="0"/>
        <v>-200</v>
      </c>
      <c r="L47" s="5">
        <f t="shared" si="1"/>
        <v>-2000</v>
      </c>
      <c r="M47" s="16" t="s">
        <v>33</v>
      </c>
    </row>
    <row r="48" spans="1:13">
      <c r="A48" s="6">
        <v>44853</v>
      </c>
      <c r="B48" s="16" t="s">
        <v>45</v>
      </c>
      <c r="D48" s="16" t="s">
        <v>36</v>
      </c>
      <c r="E48" s="16">
        <v>1250</v>
      </c>
      <c r="F48" s="16" t="s">
        <v>12</v>
      </c>
      <c r="G48" s="16">
        <v>474.5</v>
      </c>
      <c r="H48" s="16">
        <v>479</v>
      </c>
      <c r="I48" s="16">
        <v>460</v>
      </c>
      <c r="J48" s="16">
        <v>479</v>
      </c>
      <c r="K48" s="5">
        <f t="shared" si="0"/>
        <v>-4.5</v>
      </c>
      <c r="L48" s="5">
        <f t="shared" si="1"/>
        <v>-5625</v>
      </c>
      <c r="M48" s="16" t="s">
        <v>33</v>
      </c>
    </row>
    <row r="49" spans="1:13">
      <c r="A49" s="6">
        <v>44853</v>
      </c>
      <c r="B49" s="16" t="s">
        <v>42</v>
      </c>
      <c r="D49" s="16" t="s">
        <v>36</v>
      </c>
      <c r="E49" s="16">
        <v>100</v>
      </c>
      <c r="F49" s="16" t="s">
        <v>10</v>
      </c>
      <c r="G49" s="16">
        <v>50400</v>
      </c>
      <c r="H49" s="16">
        <v>50300</v>
      </c>
      <c r="I49" s="16">
        <v>50900</v>
      </c>
      <c r="J49" s="16">
        <v>50350</v>
      </c>
      <c r="K49" s="5">
        <f t="shared" si="0"/>
        <v>-50</v>
      </c>
      <c r="L49" s="5">
        <f t="shared" si="1"/>
        <v>-5000</v>
      </c>
      <c r="M49" s="16" t="s">
        <v>33</v>
      </c>
    </row>
    <row r="50" spans="1:13">
      <c r="A50" s="6">
        <v>44854</v>
      </c>
      <c r="B50" s="16" t="s">
        <v>44</v>
      </c>
      <c r="D50" s="16" t="s">
        <v>35</v>
      </c>
      <c r="E50" s="16">
        <v>10000</v>
      </c>
      <c r="F50" s="16" t="s">
        <v>12</v>
      </c>
      <c r="G50" s="16">
        <v>83</v>
      </c>
      <c r="H50" s="16">
        <v>83.2</v>
      </c>
      <c r="I50" s="16">
        <v>82.7</v>
      </c>
      <c r="J50" s="16">
        <v>82.76</v>
      </c>
      <c r="K50" s="5">
        <f t="shared" si="0"/>
        <v>0.23999999999999488</v>
      </c>
      <c r="L50" s="5">
        <f t="shared" si="1"/>
        <v>2399.9999999999491</v>
      </c>
      <c r="M50" s="16" t="s">
        <v>32</v>
      </c>
    </row>
    <row r="51" spans="1:13">
      <c r="A51" s="6">
        <v>44854</v>
      </c>
      <c r="B51" s="16" t="s">
        <v>142</v>
      </c>
      <c r="D51" s="16" t="s">
        <v>35</v>
      </c>
      <c r="E51" s="16">
        <v>10000</v>
      </c>
      <c r="F51" s="16" t="s">
        <v>10</v>
      </c>
      <c r="G51" s="16">
        <v>0.18</v>
      </c>
      <c r="H51" s="16">
        <v>7.0000000000000007E-2</v>
      </c>
      <c r="I51" s="16">
        <v>40</v>
      </c>
      <c r="J51" s="16">
        <v>0.3</v>
      </c>
      <c r="K51" s="5">
        <f t="shared" si="0"/>
        <v>0.12</v>
      </c>
      <c r="L51" s="5">
        <f t="shared" si="1"/>
        <v>1200</v>
      </c>
      <c r="M51" s="16" t="s">
        <v>32</v>
      </c>
    </row>
    <row r="52" spans="1:13">
      <c r="A52" s="6">
        <v>44854</v>
      </c>
      <c r="B52" s="16" t="s">
        <v>38</v>
      </c>
      <c r="D52" s="16" t="s">
        <v>36</v>
      </c>
      <c r="E52" s="16">
        <v>100</v>
      </c>
      <c r="F52" s="16" t="s">
        <v>12</v>
      </c>
      <c r="G52" s="16">
        <v>7140</v>
      </c>
      <c r="H52" s="16">
        <v>7190</v>
      </c>
      <c r="I52" s="16">
        <v>7050</v>
      </c>
      <c r="J52" s="16">
        <v>7100</v>
      </c>
      <c r="K52" s="5">
        <f t="shared" si="0"/>
        <v>40</v>
      </c>
      <c r="L52" s="5">
        <f t="shared" si="1"/>
        <v>4000</v>
      </c>
      <c r="M52" s="16" t="s">
        <v>32</v>
      </c>
    </row>
    <row r="53" spans="1:13">
      <c r="A53" s="6">
        <v>44855</v>
      </c>
      <c r="B53" s="16" t="s">
        <v>17</v>
      </c>
      <c r="D53" s="16" t="s">
        <v>36</v>
      </c>
      <c r="E53" s="16">
        <v>2500</v>
      </c>
      <c r="F53" s="16" t="s">
        <v>12</v>
      </c>
      <c r="G53" s="16">
        <v>644.5</v>
      </c>
      <c r="H53" s="16">
        <v>648</v>
      </c>
      <c r="I53" s="16">
        <v>640</v>
      </c>
      <c r="J53" s="16">
        <v>647.5</v>
      </c>
      <c r="K53" s="5">
        <f t="shared" si="0"/>
        <v>-3</v>
      </c>
      <c r="L53" s="5">
        <f t="shared" si="1"/>
        <v>-7500</v>
      </c>
      <c r="M53" s="16" t="s">
        <v>33</v>
      </c>
    </row>
    <row r="54" spans="1:13">
      <c r="A54" s="6">
        <v>44855</v>
      </c>
      <c r="B54" s="16" t="s">
        <v>143</v>
      </c>
      <c r="D54" s="16" t="s">
        <v>36</v>
      </c>
      <c r="E54" s="16">
        <v>1250</v>
      </c>
      <c r="F54" s="16" t="s">
        <v>10</v>
      </c>
      <c r="G54" s="16">
        <v>4</v>
      </c>
      <c r="H54" s="16">
        <v>2</v>
      </c>
      <c r="I54" s="16">
        <v>10</v>
      </c>
      <c r="J54" s="16">
        <v>2</v>
      </c>
      <c r="K54" s="5">
        <f t="shared" si="0"/>
        <v>-2</v>
      </c>
      <c r="L54" s="5">
        <f t="shared" si="1"/>
        <v>-2500</v>
      </c>
      <c r="M54" s="16" t="s">
        <v>33</v>
      </c>
    </row>
    <row r="55" spans="1:13">
      <c r="A55" s="6">
        <v>44855</v>
      </c>
      <c r="B55" s="16" t="s">
        <v>37</v>
      </c>
      <c r="D55" s="16" t="s">
        <v>36</v>
      </c>
      <c r="E55" s="16">
        <v>10</v>
      </c>
      <c r="F55" s="16" t="s">
        <v>12</v>
      </c>
      <c r="G55" s="16">
        <v>56200</v>
      </c>
      <c r="H55" s="16">
        <v>56700</v>
      </c>
      <c r="I55" s="16">
        <v>55800</v>
      </c>
      <c r="J55" s="16">
        <v>56700</v>
      </c>
      <c r="K55" s="5">
        <f t="shared" si="0"/>
        <v>-500</v>
      </c>
      <c r="L55" s="5">
        <f t="shared" si="1"/>
        <v>-5000</v>
      </c>
      <c r="M55" s="16" t="s">
        <v>33</v>
      </c>
    </row>
    <row r="56" spans="1:13">
      <c r="A56" s="6">
        <v>44855</v>
      </c>
      <c r="B56" s="16" t="s">
        <v>38</v>
      </c>
      <c r="D56" s="16" t="s">
        <v>36</v>
      </c>
      <c r="E56" s="16">
        <v>100</v>
      </c>
      <c r="F56" s="16" t="s">
        <v>12</v>
      </c>
      <c r="G56" s="16">
        <v>7040</v>
      </c>
      <c r="H56" s="16">
        <v>7090</v>
      </c>
      <c r="I56" s="16">
        <v>6970</v>
      </c>
      <c r="J56" s="16">
        <v>7005</v>
      </c>
      <c r="K56" s="5">
        <f t="shared" si="0"/>
        <v>35</v>
      </c>
      <c r="L56" s="5">
        <f t="shared" si="1"/>
        <v>3500</v>
      </c>
      <c r="M56" s="16" t="s">
        <v>32</v>
      </c>
    </row>
    <row r="57" spans="1:13">
      <c r="A57" s="6">
        <v>44855</v>
      </c>
      <c r="B57" s="16" t="s">
        <v>42</v>
      </c>
      <c r="D57" s="16" t="s">
        <v>36</v>
      </c>
      <c r="E57" s="16">
        <v>20</v>
      </c>
      <c r="F57" s="16" t="s">
        <v>10</v>
      </c>
      <c r="G57" s="16">
        <v>49950</v>
      </c>
      <c r="H57" s="16">
        <v>49750</v>
      </c>
      <c r="I57" s="16">
        <v>50500</v>
      </c>
      <c r="J57" s="16">
        <v>50185</v>
      </c>
      <c r="K57" s="5">
        <f t="shared" si="0"/>
        <v>235</v>
      </c>
      <c r="L57" s="5">
        <f t="shared" si="1"/>
        <v>4700</v>
      </c>
      <c r="M57" s="16" t="s">
        <v>32</v>
      </c>
    </row>
    <row r="58" spans="1:13">
      <c r="A58" s="6">
        <v>44859</v>
      </c>
      <c r="B58" s="16" t="s">
        <v>42</v>
      </c>
      <c r="D58" s="16" t="s">
        <v>36</v>
      </c>
      <c r="E58" s="16">
        <v>20</v>
      </c>
      <c r="F58" s="16" t="s">
        <v>115</v>
      </c>
      <c r="G58" s="16">
        <v>50300</v>
      </c>
      <c r="H58" s="16">
        <v>50100</v>
      </c>
      <c r="I58" s="16">
        <v>50600</v>
      </c>
      <c r="J58" s="16">
        <v>50440</v>
      </c>
      <c r="K58" s="5">
        <f t="shared" si="0"/>
        <v>140</v>
      </c>
      <c r="L58" s="5">
        <f t="shared" si="1"/>
        <v>2800</v>
      </c>
      <c r="M58" s="16" t="s">
        <v>32</v>
      </c>
    </row>
    <row r="59" spans="1:13">
      <c r="A59" s="6">
        <v>44859</v>
      </c>
      <c r="B59" s="16" t="s">
        <v>144</v>
      </c>
      <c r="D59" s="16" t="s">
        <v>35</v>
      </c>
      <c r="E59" s="16">
        <v>1250</v>
      </c>
      <c r="F59" s="16" t="s">
        <v>10</v>
      </c>
      <c r="G59" s="16">
        <v>26</v>
      </c>
      <c r="H59" s="16">
        <v>21</v>
      </c>
      <c r="I59" s="16">
        <v>40</v>
      </c>
      <c r="J59" s="16">
        <v>30.2</v>
      </c>
      <c r="K59" s="5">
        <f t="shared" si="0"/>
        <v>4.1999999999999993</v>
      </c>
      <c r="L59" s="5">
        <f t="shared" si="1"/>
        <v>5249.9999999999991</v>
      </c>
      <c r="M59" s="16" t="s">
        <v>32</v>
      </c>
    </row>
    <row r="60" spans="1:13">
      <c r="A60" s="6">
        <v>44860</v>
      </c>
      <c r="B60" s="16" t="s">
        <v>144</v>
      </c>
      <c r="D60" s="16" t="s">
        <v>35</v>
      </c>
      <c r="E60" s="16">
        <v>1250</v>
      </c>
      <c r="F60" s="16" t="s">
        <v>10</v>
      </c>
      <c r="G60" s="16">
        <v>30</v>
      </c>
      <c r="H60" s="16">
        <v>23</v>
      </c>
      <c r="I60" s="16">
        <v>50</v>
      </c>
      <c r="J60" s="16">
        <v>34.5</v>
      </c>
      <c r="K60" s="5">
        <f t="shared" si="0"/>
        <v>4.5</v>
      </c>
      <c r="L60" s="5">
        <f t="shared" si="1"/>
        <v>5625</v>
      </c>
      <c r="M60" s="16" t="s">
        <v>32</v>
      </c>
    </row>
    <row r="61" spans="1:13">
      <c r="A61" s="6">
        <v>44860</v>
      </c>
      <c r="B61" s="16" t="s">
        <v>20</v>
      </c>
      <c r="D61" s="16" t="s">
        <v>35</v>
      </c>
      <c r="E61" s="16">
        <v>5000</v>
      </c>
      <c r="F61" s="16" t="s">
        <v>10</v>
      </c>
      <c r="G61" s="16">
        <v>270.10000000000002</v>
      </c>
      <c r="H61" s="16">
        <v>269</v>
      </c>
      <c r="I61" s="16">
        <v>273</v>
      </c>
      <c r="J61" s="16">
        <v>272.14999999999998</v>
      </c>
      <c r="K61" s="5">
        <f t="shared" si="0"/>
        <v>2.0499999999999545</v>
      </c>
      <c r="L61" s="5">
        <f t="shared" si="1"/>
        <v>10249.999999999773</v>
      </c>
      <c r="M61" s="16" t="s">
        <v>32</v>
      </c>
    </row>
    <row r="62" spans="1:13">
      <c r="A62" s="6">
        <v>44861</v>
      </c>
      <c r="B62" s="16" t="s">
        <v>42</v>
      </c>
      <c r="D62" s="16" t="s">
        <v>36</v>
      </c>
      <c r="E62" s="16">
        <v>20</v>
      </c>
      <c r="F62" s="16" t="s">
        <v>10</v>
      </c>
      <c r="G62" s="16">
        <v>50450</v>
      </c>
      <c r="H62" s="16">
        <v>50250</v>
      </c>
      <c r="I62" s="16">
        <v>40800</v>
      </c>
      <c r="J62" s="16">
        <v>50250</v>
      </c>
      <c r="K62" s="5">
        <f t="shared" si="0"/>
        <v>-200</v>
      </c>
      <c r="L62" s="5">
        <f t="shared" si="1"/>
        <v>-4000</v>
      </c>
      <c r="M62" s="16" t="s">
        <v>33</v>
      </c>
    </row>
    <row r="63" spans="1:13">
      <c r="A63" s="6">
        <v>44861</v>
      </c>
      <c r="B63" s="16" t="s">
        <v>20</v>
      </c>
      <c r="D63" s="16" t="s">
        <v>36</v>
      </c>
      <c r="E63" s="16">
        <v>5000</v>
      </c>
      <c r="F63" s="16" t="s">
        <v>10</v>
      </c>
      <c r="G63" s="16">
        <v>271.5</v>
      </c>
      <c r="H63" s="16">
        <v>269</v>
      </c>
      <c r="I63" s="16">
        <v>275</v>
      </c>
      <c r="J63" s="16">
        <v>272.7</v>
      </c>
      <c r="K63" s="5">
        <f t="shared" si="0"/>
        <v>1.1999999999999886</v>
      </c>
      <c r="L63" s="5">
        <f t="shared" si="1"/>
        <v>5999.9999999999436</v>
      </c>
      <c r="M63" s="16" t="s">
        <v>32</v>
      </c>
    </row>
    <row r="64" spans="1:13">
      <c r="A64" s="6">
        <v>44861</v>
      </c>
      <c r="B64" s="16" t="s">
        <v>14</v>
      </c>
      <c r="D64" s="16" t="s">
        <v>35</v>
      </c>
      <c r="E64" s="16">
        <v>5000</v>
      </c>
      <c r="F64" s="16" t="s">
        <v>10</v>
      </c>
      <c r="G64" s="16">
        <v>179.5</v>
      </c>
      <c r="H64" s="16">
        <v>178</v>
      </c>
      <c r="I64" s="16">
        <v>185</v>
      </c>
      <c r="J64" s="16">
        <v>178</v>
      </c>
      <c r="K64" s="5">
        <f t="shared" si="0"/>
        <v>-1.5</v>
      </c>
      <c r="L64" s="5">
        <f t="shared" si="1"/>
        <v>-7500</v>
      </c>
      <c r="M64" s="16" t="s">
        <v>33</v>
      </c>
    </row>
    <row r="65" spans="1:13">
      <c r="A65" s="6">
        <v>44861</v>
      </c>
      <c r="B65" s="16" t="s">
        <v>56</v>
      </c>
      <c r="D65" s="16" t="s">
        <v>35</v>
      </c>
      <c r="E65" s="16">
        <v>50</v>
      </c>
      <c r="F65" s="16" t="s">
        <v>10</v>
      </c>
      <c r="G65" s="16">
        <v>14050</v>
      </c>
      <c r="H65" s="16">
        <v>13950</v>
      </c>
      <c r="I65" s="16">
        <v>14200</v>
      </c>
      <c r="J65" s="16">
        <v>13950</v>
      </c>
      <c r="K65" s="5">
        <f t="shared" si="0"/>
        <v>-100</v>
      </c>
      <c r="L65" s="5">
        <f t="shared" si="1"/>
        <v>-5000</v>
      </c>
      <c r="M65" s="16" t="s">
        <v>33</v>
      </c>
    </row>
    <row r="66" spans="1:13">
      <c r="A66" s="6">
        <v>44863</v>
      </c>
      <c r="B66" s="16" t="s">
        <v>37</v>
      </c>
      <c r="D66" s="16" t="s">
        <v>36</v>
      </c>
      <c r="E66" s="16">
        <v>10</v>
      </c>
      <c r="F66" s="16" t="s">
        <v>12</v>
      </c>
      <c r="G66" s="16">
        <v>58350</v>
      </c>
      <c r="H66" s="16">
        <v>58650</v>
      </c>
      <c r="I66" s="16">
        <v>58000</v>
      </c>
      <c r="J66" s="16">
        <v>58090</v>
      </c>
      <c r="K66" s="5">
        <f t="shared" ref="K66:K72" si="2">IF(F66="BUY",J66-G66,G66-J66)</f>
        <v>260</v>
      </c>
      <c r="L66" s="5">
        <f t="shared" si="1"/>
        <v>2600</v>
      </c>
      <c r="M66" s="16" t="s">
        <v>32</v>
      </c>
    </row>
    <row r="67" spans="1:13">
      <c r="A67" s="6">
        <v>44863</v>
      </c>
      <c r="B67" s="16" t="s">
        <v>17</v>
      </c>
      <c r="D67" s="16" t="s">
        <v>36</v>
      </c>
      <c r="E67" s="16">
        <v>2500</v>
      </c>
      <c r="F67" s="16" t="s">
        <v>10</v>
      </c>
      <c r="G67" s="16">
        <v>657</v>
      </c>
      <c r="H67" s="16">
        <v>655</v>
      </c>
      <c r="I67" s="16">
        <v>660</v>
      </c>
      <c r="J67" s="16">
        <v>655</v>
      </c>
      <c r="K67" s="5">
        <f t="shared" si="2"/>
        <v>-2</v>
      </c>
      <c r="L67" s="5">
        <f t="shared" ref="L67:L72" si="3">(K67*E67)</f>
        <v>-5000</v>
      </c>
      <c r="M67" s="16" t="s">
        <v>33</v>
      </c>
    </row>
    <row r="68" spans="1:13">
      <c r="A68" s="6">
        <v>44865</v>
      </c>
      <c r="B68" s="16" t="s">
        <v>46</v>
      </c>
      <c r="D68" s="16" t="s">
        <v>35</v>
      </c>
      <c r="E68" s="16">
        <v>10000</v>
      </c>
      <c r="F68" s="16" t="s">
        <v>12</v>
      </c>
      <c r="G68" s="16">
        <v>56.02</v>
      </c>
      <c r="H68" s="16">
        <v>56.22</v>
      </c>
      <c r="I68" s="16">
        <v>55.7</v>
      </c>
      <c r="J68" s="16">
        <v>56.22</v>
      </c>
      <c r="K68" s="5">
        <f t="shared" si="2"/>
        <v>-0.19999999999999574</v>
      </c>
      <c r="L68" s="5">
        <f t="shared" si="3"/>
        <v>-1999.9999999999573</v>
      </c>
      <c r="M68" s="16" t="s">
        <v>33</v>
      </c>
    </row>
    <row r="69" spans="1:13">
      <c r="A69" s="6">
        <v>44865</v>
      </c>
      <c r="B69" s="16" t="s">
        <v>44</v>
      </c>
      <c r="D69" s="16" t="s">
        <v>36</v>
      </c>
      <c r="E69" s="16">
        <v>10000</v>
      </c>
      <c r="F69" s="16" t="s">
        <v>10</v>
      </c>
      <c r="G69" s="16">
        <v>82.75</v>
      </c>
      <c r="H69" s="16">
        <v>82.6</v>
      </c>
      <c r="I69" s="16">
        <v>83</v>
      </c>
      <c r="J69" s="16">
        <v>82.95</v>
      </c>
      <c r="K69" s="5">
        <f t="shared" si="2"/>
        <v>0.20000000000000284</v>
      </c>
      <c r="L69" s="5">
        <f t="shared" si="3"/>
        <v>2000.0000000000284</v>
      </c>
      <c r="M69" s="16" t="s">
        <v>32</v>
      </c>
    </row>
    <row r="70" spans="1:13">
      <c r="A70" s="6">
        <v>44865</v>
      </c>
      <c r="B70" s="16" t="s">
        <v>43</v>
      </c>
      <c r="D70" s="16" t="s">
        <v>36</v>
      </c>
      <c r="E70" s="16">
        <v>10000</v>
      </c>
      <c r="F70" s="16" t="s">
        <v>10</v>
      </c>
      <c r="G70" s="16">
        <v>95.8</v>
      </c>
      <c r="H70" s="16">
        <v>95.5</v>
      </c>
      <c r="I70" s="16">
        <v>96.2</v>
      </c>
      <c r="J70" s="16">
        <v>95.91</v>
      </c>
      <c r="K70" s="5">
        <f t="shared" si="2"/>
        <v>0.10999999999999943</v>
      </c>
      <c r="L70" s="5">
        <f t="shared" si="3"/>
        <v>1099.9999999999943</v>
      </c>
      <c r="M70" s="16" t="s">
        <v>32</v>
      </c>
    </row>
    <row r="71" spans="1:13">
      <c r="A71" s="6">
        <v>44865</v>
      </c>
      <c r="B71" s="16" t="s">
        <v>37</v>
      </c>
      <c r="D71" s="16" t="s">
        <v>36</v>
      </c>
      <c r="E71" s="16">
        <v>10</v>
      </c>
      <c r="F71" s="16" t="s">
        <v>12</v>
      </c>
      <c r="G71" s="16">
        <v>58050</v>
      </c>
      <c r="H71" s="16">
        <v>58300</v>
      </c>
      <c r="I71" s="16">
        <v>57300</v>
      </c>
      <c r="J71" s="16">
        <v>57815</v>
      </c>
      <c r="K71" s="5">
        <f t="shared" si="2"/>
        <v>235</v>
      </c>
      <c r="L71" s="5">
        <f t="shared" si="3"/>
        <v>2350</v>
      </c>
      <c r="M71" s="16" t="s">
        <v>32</v>
      </c>
    </row>
    <row r="72" spans="1:13">
      <c r="A72" s="6">
        <v>44865</v>
      </c>
      <c r="B72" s="16" t="s">
        <v>14</v>
      </c>
      <c r="D72" s="16" t="s">
        <v>35</v>
      </c>
      <c r="E72" s="16">
        <v>5000</v>
      </c>
      <c r="F72" s="16" t="s">
        <v>10</v>
      </c>
      <c r="G72" s="16">
        <v>178.4</v>
      </c>
      <c r="H72" s="16">
        <v>177</v>
      </c>
      <c r="I72" s="16">
        <v>181</v>
      </c>
      <c r="J72" s="16">
        <v>178.8</v>
      </c>
      <c r="K72" s="5">
        <f t="shared" si="2"/>
        <v>0.40000000000000568</v>
      </c>
      <c r="L72" s="5">
        <f t="shared" si="3"/>
        <v>2000.0000000000284</v>
      </c>
      <c r="M72" s="16" t="s">
        <v>32</v>
      </c>
    </row>
    <row r="73" spans="1:13">
      <c r="A73" s="6"/>
      <c r="B73" s="16"/>
      <c r="D73" s="16"/>
      <c r="E73" s="16"/>
      <c r="F73" s="16"/>
      <c r="G73" s="16"/>
      <c r="H73" s="16"/>
      <c r="I73" s="16"/>
      <c r="J73" s="16"/>
      <c r="K73" s="5"/>
      <c r="L73" s="5">
        <f>SUM(L2:L72)</f>
        <v>97224.999999999636</v>
      </c>
    </row>
    <row r="74" spans="1:13">
      <c r="A74" s="6"/>
      <c r="B74" s="16"/>
      <c r="D74" s="16" t="s">
        <v>152</v>
      </c>
      <c r="E74" s="16">
        <v>71</v>
      </c>
      <c r="F74" s="16"/>
      <c r="G74" s="16"/>
      <c r="H74" s="16"/>
      <c r="I74" s="16"/>
      <c r="J74" s="16"/>
      <c r="K74" s="5"/>
      <c r="L74" s="5"/>
    </row>
    <row r="75" spans="1:13">
      <c r="A75" s="6"/>
      <c r="B75" s="16"/>
      <c r="D75" s="16"/>
      <c r="E75" s="16"/>
      <c r="F75" s="16"/>
      <c r="G75" s="36" t="s">
        <v>148</v>
      </c>
      <c r="H75" s="37"/>
      <c r="I75" s="37"/>
      <c r="J75" s="37"/>
      <c r="K75" s="37"/>
      <c r="L75" s="37"/>
      <c r="M75" s="38"/>
    </row>
    <row r="76" spans="1:13">
      <c r="A76" s="6"/>
      <c r="B76" s="16"/>
      <c r="D76" s="16"/>
      <c r="E76" s="16"/>
      <c r="F76" s="16"/>
      <c r="G76" s="18" t="s">
        <v>21</v>
      </c>
      <c r="H76" s="7" t="s">
        <v>22</v>
      </c>
      <c r="I76" s="7" t="s">
        <v>23</v>
      </c>
      <c r="J76" s="7" t="s">
        <v>24</v>
      </c>
      <c r="K76" s="7" t="s">
        <v>25</v>
      </c>
      <c r="L76" s="7" t="s">
        <v>26</v>
      </c>
      <c r="M76" s="8" t="s">
        <v>27</v>
      </c>
    </row>
    <row r="77" spans="1:13">
      <c r="A77" s="6"/>
      <c r="B77" s="16"/>
      <c r="D77" s="16"/>
      <c r="E77" s="16"/>
      <c r="F77" s="16"/>
      <c r="G77" s="19"/>
      <c r="H77" s="9"/>
      <c r="I77" s="9"/>
      <c r="J77" s="9"/>
      <c r="K77" s="10"/>
      <c r="L77" s="11"/>
      <c r="M77" s="12"/>
    </row>
    <row r="78" spans="1:13">
      <c r="A78" s="6"/>
      <c r="B78" s="16"/>
      <c r="D78" s="16"/>
      <c r="E78" s="16"/>
      <c r="F78" s="16"/>
      <c r="G78" s="19" t="s">
        <v>48</v>
      </c>
      <c r="H78" s="9">
        <v>71</v>
      </c>
      <c r="I78" s="9">
        <v>0</v>
      </c>
      <c r="J78" s="9">
        <v>71</v>
      </c>
      <c r="K78" s="10">
        <v>51</v>
      </c>
      <c r="L78" s="11">
        <f t="shared" ref="L78" si="4">+K78/J78</f>
        <v>0.71830985915492962</v>
      </c>
      <c r="M78" s="12">
        <v>97225</v>
      </c>
    </row>
    <row r="79" spans="1:13">
      <c r="A79" s="6"/>
      <c r="B79" s="16"/>
      <c r="D79" s="16"/>
      <c r="E79" s="16"/>
      <c r="F79" s="16"/>
      <c r="G79" s="20"/>
      <c r="H79" s="13"/>
      <c r="I79" s="13"/>
      <c r="J79" s="13"/>
      <c r="K79" s="13"/>
      <c r="L79" s="14"/>
      <c r="M79" s="15"/>
    </row>
    <row r="80" spans="1:13">
      <c r="A80" s="6"/>
      <c r="B80" s="16"/>
      <c r="D80" s="16"/>
      <c r="E80" s="16"/>
      <c r="F80" s="16"/>
      <c r="G80" s="16"/>
      <c r="H80" s="16"/>
      <c r="I80" s="16"/>
      <c r="J80" s="16"/>
      <c r="K80" s="5"/>
      <c r="L80" s="5"/>
    </row>
    <row r="81" spans="1:13">
      <c r="A81" s="6"/>
      <c r="B81" s="16"/>
      <c r="D81" s="16"/>
      <c r="E81" s="16"/>
      <c r="F81" s="16"/>
      <c r="G81" s="16"/>
      <c r="H81" s="16"/>
      <c r="I81" s="16"/>
      <c r="J81" s="16"/>
      <c r="K81" s="5"/>
      <c r="L81" s="5"/>
    </row>
    <row r="82" spans="1:13">
      <c r="A82" s="6"/>
      <c r="B82" s="16"/>
      <c r="D82" s="16"/>
      <c r="E82" s="16"/>
      <c r="F82" s="16"/>
      <c r="G82" s="16"/>
      <c r="H82" s="16"/>
      <c r="I82" s="16"/>
      <c r="J82" s="16"/>
      <c r="K82" s="5"/>
      <c r="L82" s="5"/>
    </row>
    <row r="83" spans="1:13">
      <c r="A83" s="6"/>
      <c r="B83" s="16"/>
      <c r="D83" s="16"/>
      <c r="E83" s="16"/>
      <c r="F83" s="16"/>
      <c r="G83" s="16"/>
      <c r="H83" s="16"/>
      <c r="I83" s="16"/>
      <c r="J83" s="16"/>
      <c r="K83" s="5"/>
      <c r="L83" s="5"/>
    </row>
    <row r="84" spans="1:13">
      <c r="A84" s="6"/>
      <c r="B84" s="16"/>
      <c r="D84" s="16"/>
      <c r="E84" s="16"/>
      <c r="F84" s="16"/>
      <c r="G84" s="16"/>
      <c r="H84" s="16"/>
      <c r="I84" s="16"/>
      <c r="J84" s="16"/>
      <c r="K84" s="5"/>
      <c r="L84" s="5"/>
    </row>
    <row r="87" spans="1:13">
      <c r="M87"/>
    </row>
    <row r="88" spans="1:13">
      <c r="M88"/>
    </row>
    <row r="89" spans="1:13">
      <c r="M89"/>
    </row>
    <row r="90" spans="1:13">
      <c r="M90"/>
    </row>
    <row r="91" spans="1:13">
      <c r="M91"/>
    </row>
  </sheetData>
  <autoFilter ref="A1:M73"/>
  <mergeCells count="1">
    <mergeCell ref="G75:M7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71"/>
  <sheetViews>
    <sheetView topLeftCell="A49" workbookViewId="0">
      <selection activeCell="M62" sqref="M62"/>
    </sheetView>
  </sheetViews>
  <sheetFormatPr defaultRowHeight="15"/>
  <cols>
    <col min="1" max="1" width="13" style="16" customWidth="1"/>
    <col min="2" max="2" width="23" style="16" customWidth="1"/>
    <col min="3" max="3" width="9.140625" hidden="1" customWidth="1"/>
    <col min="4" max="4" width="16.28515625" style="16" customWidth="1"/>
    <col min="5" max="5" width="15.7109375" style="16" customWidth="1"/>
    <col min="6" max="7" width="11.85546875" style="16" customWidth="1"/>
    <col min="8" max="8" width="11.7109375" style="16" customWidth="1"/>
    <col min="9" max="9" width="12.85546875" style="16" customWidth="1"/>
    <col min="10" max="10" width="12.5703125" style="16" customWidth="1"/>
    <col min="11" max="11" width="11.140625" style="16" customWidth="1"/>
    <col min="12" max="12" width="11" style="16" customWidth="1"/>
    <col min="13" max="13" width="9.140625" style="16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44866</v>
      </c>
      <c r="B2" s="5" t="s">
        <v>44</v>
      </c>
      <c r="D2" s="5" t="s">
        <v>36</v>
      </c>
      <c r="E2" s="5">
        <v>10000</v>
      </c>
      <c r="F2" s="5" t="s">
        <v>10</v>
      </c>
      <c r="G2" s="5">
        <v>82.915000000000006</v>
      </c>
      <c r="H2" s="5">
        <v>82.75</v>
      </c>
      <c r="I2" s="5">
        <v>83.2</v>
      </c>
      <c r="J2" s="5">
        <v>82.87</v>
      </c>
      <c r="K2" s="5">
        <f t="shared" ref="K2:K62" si="0">IF(F2="BUY",J2-G2,G2-J2)</f>
        <v>-4.5000000000001705E-2</v>
      </c>
      <c r="L2" s="5">
        <f>(K2*E2)</f>
        <v>-450.00000000001705</v>
      </c>
      <c r="M2" s="16" t="s">
        <v>33</v>
      </c>
    </row>
    <row r="3" spans="1:13">
      <c r="A3" s="6">
        <v>44866</v>
      </c>
      <c r="B3" s="16" t="s">
        <v>38</v>
      </c>
      <c r="D3" s="16" t="s">
        <v>36</v>
      </c>
      <c r="E3" s="16">
        <v>100</v>
      </c>
      <c r="F3" s="16" t="s">
        <v>12</v>
      </c>
      <c r="G3" s="16">
        <v>7245</v>
      </c>
      <c r="H3" s="16">
        <v>7305</v>
      </c>
      <c r="I3" s="16">
        <v>7140</v>
      </c>
      <c r="J3" s="16">
        <v>7305</v>
      </c>
      <c r="K3" s="5">
        <f t="shared" si="0"/>
        <v>-60</v>
      </c>
      <c r="L3" s="5">
        <f t="shared" ref="L3:L62" si="1">(K3*E3)</f>
        <v>-6000</v>
      </c>
      <c r="M3" s="16" t="s">
        <v>33</v>
      </c>
    </row>
    <row r="4" spans="1:13">
      <c r="A4" s="6">
        <v>44866</v>
      </c>
      <c r="B4" s="16" t="s">
        <v>144</v>
      </c>
      <c r="D4" s="16" t="s">
        <v>35</v>
      </c>
      <c r="E4" s="16">
        <v>1250</v>
      </c>
      <c r="F4" s="16" t="s">
        <v>10</v>
      </c>
      <c r="G4" s="16">
        <v>25.5</v>
      </c>
      <c r="H4" s="16">
        <v>20</v>
      </c>
      <c r="I4" s="16">
        <v>40</v>
      </c>
      <c r="J4" s="16">
        <v>31</v>
      </c>
      <c r="K4" s="5">
        <f t="shared" si="0"/>
        <v>5.5</v>
      </c>
      <c r="L4" s="5">
        <f t="shared" si="1"/>
        <v>6875</v>
      </c>
      <c r="M4" s="16" t="s">
        <v>32</v>
      </c>
    </row>
    <row r="5" spans="1:13">
      <c r="A5" s="6">
        <v>44867</v>
      </c>
      <c r="B5" s="16" t="s">
        <v>43</v>
      </c>
      <c r="D5" s="16" t="s">
        <v>36</v>
      </c>
      <c r="E5" s="16">
        <v>10000</v>
      </c>
      <c r="F5" s="16" t="s">
        <v>10</v>
      </c>
      <c r="G5" s="16">
        <v>95.52</v>
      </c>
      <c r="H5" s="16">
        <v>95.3</v>
      </c>
      <c r="I5" s="16">
        <v>95.8</v>
      </c>
      <c r="J5" s="16">
        <v>95.53</v>
      </c>
      <c r="K5" s="5">
        <f t="shared" si="0"/>
        <v>1.0000000000005116E-2</v>
      </c>
      <c r="L5" s="5">
        <f t="shared" si="1"/>
        <v>100.00000000005116</v>
      </c>
      <c r="M5" s="16" t="s">
        <v>32</v>
      </c>
    </row>
    <row r="6" spans="1:13">
      <c r="A6" s="6">
        <v>44867</v>
      </c>
      <c r="B6" s="16" t="s">
        <v>37</v>
      </c>
      <c r="D6" s="16" t="s">
        <v>36</v>
      </c>
      <c r="E6" s="16">
        <v>10</v>
      </c>
      <c r="F6" s="16" t="s">
        <v>10</v>
      </c>
      <c r="G6" s="16">
        <v>59600</v>
      </c>
      <c r="H6" s="16">
        <v>59100</v>
      </c>
      <c r="I6" s="16">
        <v>60500</v>
      </c>
      <c r="J6" s="16">
        <v>59500</v>
      </c>
      <c r="K6" s="5">
        <f t="shared" si="0"/>
        <v>-100</v>
      </c>
      <c r="L6" s="5">
        <f t="shared" si="1"/>
        <v>-1000</v>
      </c>
      <c r="M6" s="16" t="s">
        <v>33</v>
      </c>
    </row>
    <row r="7" spans="1:13">
      <c r="A7" s="6">
        <v>44867</v>
      </c>
      <c r="B7" s="16" t="s">
        <v>145</v>
      </c>
      <c r="D7" s="16" t="s">
        <v>36</v>
      </c>
      <c r="E7" s="16">
        <v>100</v>
      </c>
      <c r="F7" s="16" t="s">
        <v>10</v>
      </c>
      <c r="G7" s="16">
        <v>225</v>
      </c>
      <c r="H7" s="16">
        <v>170</v>
      </c>
      <c r="I7" s="16">
        <v>300</v>
      </c>
      <c r="J7" s="16">
        <v>248</v>
      </c>
      <c r="K7" s="5">
        <f t="shared" si="0"/>
        <v>23</v>
      </c>
      <c r="L7" s="5">
        <f t="shared" si="1"/>
        <v>2300</v>
      </c>
      <c r="M7" s="16" t="s">
        <v>32</v>
      </c>
    </row>
    <row r="8" spans="1:13">
      <c r="A8" s="6">
        <v>44868</v>
      </c>
      <c r="B8" s="16" t="s">
        <v>145</v>
      </c>
      <c r="D8" s="16" t="s">
        <v>36</v>
      </c>
      <c r="E8" s="16">
        <v>100</v>
      </c>
      <c r="F8" s="16" t="s">
        <v>10</v>
      </c>
      <c r="G8" s="16">
        <v>222.5</v>
      </c>
      <c r="H8" s="16">
        <v>170</v>
      </c>
      <c r="I8" s="16">
        <v>300</v>
      </c>
      <c r="J8" s="16">
        <v>274</v>
      </c>
      <c r="K8" s="5">
        <f t="shared" si="0"/>
        <v>51.5</v>
      </c>
      <c r="L8" s="5">
        <f t="shared" si="1"/>
        <v>5150</v>
      </c>
      <c r="M8" s="16" t="s">
        <v>32</v>
      </c>
    </row>
    <row r="9" spans="1:13">
      <c r="A9" s="6">
        <v>44868</v>
      </c>
      <c r="B9" s="16" t="s">
        <v>37</v>
      </c>
      <c r="D9" s="16" t="s">
        <v>36</v>
      </c>
      <c r="E9" s="16">
        <v>10</v>
      </c>
      <c r="F9" s="16" t="s">
        <v>12</v>
      </c>
      <c r="G9" s="16">
        <v>58200</v>
      </c>
      <c r="H9" s="16">
        <v>58600</v>
      </c>
      <c r="I9" s="16">
        <v>57500</v>
      </c>
      <c r="J9" s="16">
        <v>58080</v>
      </c>
      <c r="K9" s="5">
        <f t="shared" si="0"/>
        <v>120</v>
      </c>
      <c r="L9" s="5">
        <f t="shared" si="1"/>
        <v>1200</v>
      </c>
      <c r="M9" s="16" t="s">
        <v>32</v>
      </c>
    </row>
    <row r="10" spans="1:13">
      <c r="A10" s="6">
        <v>44868</v>
      </c>
      <c r="B10" s="16" t="s">
        <v>56</v>
      </c>
      <c r="D10" s="16" t="s">
        <v>36</v>
      </c>
      <c r="E10" s="16">
        <v>50</v>
      </c>
      <c r="F10" s="16" t="s">
        <v>12</v>
      </c>
      <c r="G10" s="16">
        <v>13900</v>
      </c>
      <c r="H10" s="16">
        <v>14030</v>
      </c>
      <c r="I10" s="16">
        <v>13750</v>
      </c>
      <c r="J10" s="16">
        <v>13840</v>
      </c>
      <c r="K10" s="5">
        <f t="shared" si="0"/>
        <v>60</v>
      </c>
      <c r="L10" s="5">
        <f t="shared" si="1"/>
        <v>3000</v>
      </c>
      <c r="M10" s="16" t="s">
        <v>32</v>
      </c>
    </row>
    <row r="11" spans="1:13">
      <c r="A11" s="6">
        <v>44868</v>
      </c>
      <c r="B11" s="16" t="s">
        <v>41</v>
      </c>
      <c r="D11" s="16" t="s">
        <v>36</v>
      </c>
      <c r="E11" s="16">
        <v>5000</v>
      </c>
      <c r="F11" s="16" t="s">
        <v>12</v>
      </c>
      <c r="G11" s="16">
        <v>198.5</v>
      </c>
      <c r="H11" s="16">
        <v>200</v>
      </c>
      <c r="I11" s="16">
        <v>196</v>
      </c>
      <c r="J11" s="16">
        <v>197.8</v>
      </c>
      <c r="K11" s="16">
        <f t="shared" si="0"/>
        <v>0.69999999999998863</v>
      </c>
      <c r="L11" s="5">
        <f t="shared" si="1"/>
        <v>3499.9999999999432</v>
      </c>
      <c r="M11" s="16" t="s">
        <v>32</v>
      </c>
    </row>
    <row r="12" spans="1:13">
      <c r="A12" s="6">
        <v>44868</v>
      </c>
      <c r="B12" s="16" t="s">
        <v>144</v>
      </c>
      <c r="D12" s="16" t="s">
        <v>36</v>
      </c>
      <c r="E12" s="16">
        <v>1250</v>
      </c>
      <c r="F12" s="16" t="s">
        <v>10</v>
      </c>
      <c r="G12" s="16">
        <v>25</v>
      </c>
      <c r="H12" s="16">
        <v>20</v>
      </c>
      <c r="I12" s="16">
        <v>40</v>
      </c>
      <c r="J12" s="16">
        <v>34</v>
      </c>
      <c r="K12" s="16">
        <f t="shared" si="0"/>
        <v>9</v>
      </c>
      <c r="L12" s="5">
        <f t="shared" si="1"/>
        <v>11250</v>
      </c>
      <c r="M12" s="16" t="s">
        <v>32</v>
      </c>
    </row>
    <row r="13" spans="1:13">
      <c r="A13" s="6">
        <v>44868</v>
      </c>
      <c r="B13" s="16" t="s">
        <v>37</v>
      </c>
      <c r="D13" s="16" t="s">
        <v>35</v>
      </c>
      <c r="E13" s="16">
        <v>10</v>
      </c>
      <c r="F13" s="16" t="s">
        <v>12</v>
      </c>
      <c r="G13" s="16">
        <v>58600</v>
      </c>
      <c r="H13" s="16">
        <v>59050</v>
      </c>
      <c r="I13" s="16">
        <v>57800</v>
      </c>
      <c r="J13" s="16">
        <v>59050</v>
      </c>
      <c r="K13" s="16">
        <f t="shared" si="0"/>
        <v>-450</v>
      </c>
      <c r="L13" s="5">
        <f t="shared" si="1"/>
        <v>-4500</v>
      </c>
      <c r="M13" s="16" t="s">
        <v>33</v>
      </c>
    </row>
    <row r="14" spans="1:13">
      <c r="A14" s="6">
        <v>44869</v>
      </c>
      <c r="B14" s="16" t="s">
        <v>14</v>
      </c>
      <c r="D14" s="16" t="s">
        <v>36</v>
      </c>
      <c r="E14" s="16">
        <v>5000</v>
      </c>
      <c r="F14" s="16" t="s">
        <v>10</v>
      </c>
      <c r="G14" s="16">
        <v>180</v>
      </c>
      <c r="H14" s="16">
        <v>179</v>
      </c>
      <c r="I14" s="16">
        <v>182</v>
      </c>
      <c r="J14" s="16">
        <v>181</v>
      </c>
      <c r="K14" s="16">
        <f t="shared" si="0"/>
        <v>1</v>
      </c>
      <c r="L14" s="5">
        <f t="shared" si="1"/>
        <v>5000</v>
      </c>
      <c r="M14" s="16" t="s">
        <v>32</v>
      </c>
    </row>
    <row r="15" spans="1:13">
      <c r="A15" s="6">
        <v>44869</v>
      </c>
      <c r="B15" s="16" t="s">
        <v>37</v>
      </c>
      <c r="D15" s="16" t="s">
        <v>36</v>
      </c>
      <c r="E15" s="16">
        <v>10</v>
      </c>
      <c r="F15" s="16" t="s">
        <v>12</v>
      </c>
      <c r="G15" s="16">
        <v>59400</v>
      </c>
      <c r="H15" s="16">
        <v>59800</v>
      </c>
      <c r="I15" s="16">
        <v>58500</v>
      </c>
      <c r="J15" s="16">
        <v>59800</v>
      </c>
      <c r="K15" s="16">
        <f t="shared" si="0"/>
        <v>-400</v>
      </c>
      <c r="L15" s="5">
        <f t="shared" si="1"/>
        <v>-4000</v>
      </c>
      <c r="M15" s="16" t="s">
        <v>33</v>
      </c>
    </row>
    <row r="16" spans="1:13">
      <c r="A16" s="6">
        <v>44872</v>
      </c>
      <c r="B16" s="16" t="s">
        <v>145</v>
      </c>
      <c r="D16" s="16" t="s">
        <v>36</v>
      </c>
      <c r="E16" s="16">
        <v>100</v>
      </c>
      <c r="F16" s="16" t="s">
        <v>10</v>
      </c>
      <c r="G16" s="16">
        <v>250</v>
      </c>
      <c r="H16" s="16">
        <v>180</v>
      </c>
      <c r="I16" s="16">
        <v>350</v>
      </c>
      <c r="J16" s="16">
        <v>294</v>
      </c>
      <c r="K16" s="16">
        <f t="shared" si="0"/>
        <v>44</v>
      </c>
      <c r="L16" s="5">
        <f t="shared" si="1"/>
        <v>4400</v>
      </c>
      <c r="M16" s="16" t="s">
        <v>32</v>
      </c>
    </row>
    <row r="17" spans="1:13">
      <c r="A17" s="6">
        <v>44872</v>
      </c>
      <c r="B17" s="16" t="s">
        <v>14</v>
      </c>
      <c r="D17" s="16" t="s">
        <v>36</v>
      </c>
      <c r="E17" s="16">
        <v>5000</v>
      </c>
      <c r="F17" s="16" t="s">
        <v>10</v>
      </c>
      <c r="G17" s="16">
        <v>180.5</v>
      </c>
      <c r="H17" s="16">
        <v>179.3</v>
      </c>
      <c r="I17" s="16">
        <v>183</v>
      </c>
      <c r="J17" s="16">
        <v>180.9</v>
      </c>
      <c r="K17" s="16">
        <f t="shared" si="0"/>
        <v>0.40000000000000568</v>
      </c>
      <c r="L17" s="5">
        <f t="shared" si="1"/>
        <v>2000.0000000000284</v>
      </c>
      <c r="M17" s="16" t="s">
        <v>32</v>
      </c>
    </row>
    <row r="18" spans="1:13">
      <c r="A18" s="6">
        <v>44872</v>
      </c>
      <c r="B18" s="16" t="s">
        <v>42</v>
      </c>
      <c r="D18" s="16" t="s">
        <v>36</v>
      </c>
      <c r="E18" s="16">
        <v>20</v>
      </c>
      <c r="F18" s="16" t="s">
        <v>10</v>
      </c>
      <c r="G18" s="16">
        <v>50970</v>
      </c>
      <c r="H18" s="16">
        <v>50770</v>
      </c>
      <c r="I18" s="16">
        <v>51300</v>
      </c>
      <c r="J18" s="16">
        <v>50770</v>
      </c>
      <c r="K18" s="16">
        <f t="shared" si="0"/>
        <v>-200</v>
      </c>
      <c r="L18" s="5">
        <f t="shared" si="1"/>
        <v>-4000</v>
      </c>
      <c r="M18" s="16" t="s">
        <v>33</v>
      </c>
    </row>
    <row r="19" spans="1:13">
      <c r="A19" s="6">
        <v>44872</v>
      </c>
      <c r="B19" s="16" t="s">
        <v>41</v>
      </c>
      <c r="D19" s="16" t="s">
        <v>36</v>
      </c>
      <c r="E19" s="16">
        <v>5000</v>
      </c>
      <c r="F19" s="16" t="s">
        <v>10</v>
      </c>
      <c r="G19" s="16">
        <v>202.8</v>
      </c>
      <c r="H19" s="16">
        <v>201.4</v>
      </c>
      <c r="I19" s="16">
        <v>205</v>
      </c>
      <c r="J19" s="16">
        <v>203.4</v>
      </c>
      <c r="K19" s="16">
        <f t="shared" si="0"/>
        <v>0.59999999999999432</v>
      </c>
      <c r="L19" s="5">
        <f t="shared" si="1"/>
        <v>2999.9999999999718</v>
      </c>
      <c r="M19" s="16" t="s">
        <v>32</v>
      </c>
    </row>
    <row r="20" spans="1:13">
      <c r="A20" s="6">
        <v>44872</v>
      </c>
      <c r="B20" s="16" t="s">
        <v>17</v>
      </c>
      <c r="D20" s="16" t="s">
        <v>36</v>
      </c>
      <c r="E20" s="16">
        <v>2500</v>
      </c>
      <c r="F20" s="16" t="s">
        <v>10</v>
      </c>
      <c r="G20" s="16">
        <v>672</v>
      </c>
      <c r="H20" s="16">
        <v>669</v>
      </c>
      <c r="I20" s="16">
        <v>677</v>
      </c>
      <c r="J20" s="16">
        <v>672.6</v>
      </c>
      <c r="K20" s="16">
        <f t="shared" si="0"/>
        <v>0.60000000000002274</v>
      </c>
      <c r="L20" s="5">
        <f t="shared" si="1"/>
        <v>1500.0000000000568</v>
      </c>
      <c r="M20" s="16" t="s">
        <v>32</v>
      </c>
    </row>
    <row r="21" spans="1:13">
      <c r="A21" s="6">
        <v>44873</v>
      </c>
      <c r="B21" s="16" t="s">
        <v>42</v>
      </c>
      <c r="D21" s="16" t="s">
        <v>36</v>
      </c>
      <c r="E21" s="16">
        <v>20</v>
      </c>
      <c r="F21" s="16" t="s">
        <v>10</v>
      </c>
      <c r="G21" s="16">
        <v>50630</v>
      </c>
      <c r="H21" s="16">
        <v>50350</v>
      </c>
      <c r="I21" s="16">
        <v>51000</v>
      </c>
      <c r="J21" s="16">
        <v>50885</v>
      </c>
      <c r="K21" s="16">
        <f t="shared" si="0"/>
        <v>255</v>
      </c>
      <c r="L21" s="5">
        <f t="shared" si="1"/>
        <v>5100</v>
      </c>
      <c r="M21" s="16" t="s">
        <v>32</v>
      </c>
    </row>
    <row r="22" spans="1:13">
      <c r="A22" s="6">
        <v>44874</v>
      </c>
      <c r="B22" s="16" t="s">
        <v>38</v>
      </c>
      <c r="D22" s="16" t="s">
        <v>36</v>
      </c>
      <c r="E22" s="16">
        <v>100</v>
      </c>
      <c r="F22" s="16" t="s">
        <v>12</v>
      </c>
      <c r="G22" s="16">
        <v>7220</v>
      </c>
      <c r="H22" s="16">
        <v>7270</v>
      </c>
      <c r="I22" s="16">
        <v>7150</v>
      </c>
      <c r="J22" s="16">
        <v>7175</v>
      </c>
      <c r="K22" s="16">
        <f t="shared" si="0"/>
        <v>45</v>
      </c>
      <c r="L22" s="5">
        <f t="shared" si="1"/>
        <v>4500</v>
      </c>
      <c r="M22" s="16" t="s">
        <v>32</v>
      </c>
    </row>
    <row r="23" spans="1:13">
      <c r="A23" s="6">
        <v>44874</v>
      </c>
      <c r="B23" s="16" t="s">
        <v>17</v>
      </c>
      <c r="D23" s="16" t="s">
        <v>36</v>
      </c>
      <c r="E23" s="16">
        <v>2500</v>
      </c>
      <c r="F23" s="16" t="s">
        <v>10</v>
      </c>
      <c r="G23" s="16">
        <v>674</v>
      </c>
      <c r="H23" s="16">
        <v>670</v>
      </c>
      <c r="I23" s="16">
        <v>680</v>
      </c>
      <c r="J23" s="16">
        <v>678.1</v>
      </c>
      <c r="K23" s="16">
        <f t="shared" si="0"/>
        <v>4.1000000000000227</v>
      </c>
      <c r="L23" s="5">
        <f t="shared" si="1"/>
        <v>10250.000000000056</v>
      </c>
      <c r="M23" s="16" t="s">
        <v>32</v>
      </c>
    </row>
    <row r="24" spans="1:13">
      <c r="A24" s="6">
        <v>44874</v>
      </c>
      <c r="B24" s="16" t="s">
        <v>20</v>
      </c>
      <c r="D24" s="16" t="s">
        <v>36</v>
      </c>
      <c r="E24" s="16">
        <v>5000</v>
      </c>
      <c r="F24" s="16" t="s">
        <v>10</v>
      </c>
      <c r="G24" s="16">
        <v>263.5</v>
      </c>
      <c r="H24" s="16">
        <v>262</v>
      </c>
      <c r="I24" s="16">
        <v>267</v>
      </c>
      <c r="J24" s="16">
        <v>262</v>
      </c>
      <c r="K24" s="16">
        <f t="shared" si="0"/>
        <v>-1.5</v>
      </c>
      <c r="L24" s="5">
        <f t="shared" si="1"/>
        <v>-7500</v>
      </c>
      <c r="M24" s="16" t="s">
        <v>33</v>
      </c>
    </row>
    <row r="25" spans="1:13">
      <c r="A25" s="6">
        <v>44875</v>
      </c>
      <c r="B25" s="16" t="s">
        <v>38</v>
      </c>
      <c r="D25" s="16" t="s">
        <v>36</v>
      </c>
      <c r="E25" s="16">
        <v>100</v>
      </c>
      <c r="F25" s="16" t="s">
        <v>12</v>
      </c>
      <c r="G25" s="16">
        <v>7015</v>
      </c>
      <c r="H25" s="16">
        <v>7050</v>
      </c>
      <c r="I25" s="16">
        <v>6950</v>
      </c>
      <c r="J25" s="16">
        <v>6984</v>
      </c>
      <c r="K25" s="16">
        <f t="shared" si="0"/>
        <v>31</v>
      </c>
      <c r="L25" s="5">
        <f t="shared" si="1"/>
        <v>3100</v>
      </c>
      <c r="M25" s="16" t="s">
        <v>32</v>
      </c>
    </row>
    <row r="26" spans="1:13">
      <c r="A26" s="6">
        <v>44875</v>
      </c>
      <c r="B26" s="16" t="s">
        <v>146</v>
      </c>
      <c r="D26" s="16" t="s">
        <v>36</v>
      </c>
      <c r="E26" s="16">
        <v>100</v>
      </c>
      <c r="F26" s="16" t="s">
        <v>12</v>
      </c>
      <c r="G26" s="16">
        <v>51600</v>
      </c>
      <c r="H26" s="16">
        <v>51700</v>
      </c>
      <c r="I26" s="16">
        <v>50400</v>
      </c>
      <c r="J26" s="16">
        <v>51560</v>
      </c>
      <c r="K26" s="16">
        <f t="shared" si="0"/>
        <v>40</v>
      </c>
      <c r="L26" s="5">
        <f t="shared" si="1"/>
        <v>4000</v>
      </c>
      <c r="M26" s="16" t="s">
        <v>32</v>
      </c>
    </row>
    <row r="27" spans="1:13">
      <c r="A27" s="6">
        <v>44875</v>
      </c>
      <c r="B27" s="16" t="s">
        <v>14</v>
      </c>
      <c r="D27" s="16" t="s">
        <v>36</v>
      </c>
      <c r="E27" s="16">
        <v>5000</v>
      </c>
      <c r="F27" s="16" t="s">
        <v>10</v>
      </c>
      <c r="G27" s="16">
        <v>180.5</v>
      </c>
      <c r="H27" s="16">
        <v>179.5</v>
      </c>
      <c r="I27" s="16">
        <v>183</v>
      </c>
      <c r="J27" s="16">
        <v>182.4</v>
      </c>
      <c r="K27" s="16">
        <f t="shared" si="0"/>
        <v>1.9000000000000057</v>
      </c>
      <c r="L27" s="5">
        <f t="shared" si="1"/>
        <v>9500.0000000000291</v>
      </c>
      <c r="M27" s="16" t="s">
        <v>32</v>
      </c>
    </row>
    <row r="28" spans="1:13">
      <c r="A28" s="6">
        <v>44876</v>
      </c>
      <c r="B28" s="16" t="s">
        <v>144</v>
      </c>
      <c r="D28" s="16" t="s">
        <v>36</v>
      </c>
      <c r="E28" s="16">
        <v>1250</v>
      </c>
      <c r="F28" s="16" t="s">
        <v>10</v>
      </c>
      <c r="G28" s="16">
        <v>22.5</v>
      </c>
      <c r="H28" s="16">
        <v>30</v>
      </c>
      <c r="I28" s="16">
        <v>25.5</v>
      </c>
      <c r="J28" s="16">
        <v>25.2</v>
      </c>
      <c r="K28" s="16">
        <f t="shared" si="0"/>
        <v>2.6999999999999993</v>
      </c>
      <c r="L28" s="5">
        <f t="shared" si="1"/>
        <v>3374.9999999999991</v>
      </c>
      <c r="M28" s="16" t="s">
        <v>32</v>
      </c>
    </row>
    <row r="29" spans="1:13">
      <c r="A29" s="6">
        <v>44876</v>
      </c>
      <c r="B29" s="16" t="s">
        <v>145</v>
      </c>
      <c r="D29" s="16" t="s">
        <v>35</v>
      </c>
      <c r="E29" s="16">
        <v>100</v>
      </c>
      <c r="F29" s="16" t="s">
        <v>10</v>
      </c>
      <c r="G29" s="16">
        <v>55</v>
      </c>
      <c r="H29" s="16">
        <v>30</v>
      </c>
      <c r="I29" s="16">
        <v>120</v>
      </c>
      <c r="J29" s="16">
        <v>30</v>
      </c>
      <c r="K29" s="16">
        <f t="shared" si="0"/>
        <v>-25</v>
      </c>
      <c r="L29" s="5">
        <f t="shared" si="1"/>
        <v>-2500</v>
      </c>
      <c r="M29" s="16" t="s">
        <v>33</v>
      </c>
    </row>
    <row r="30" spans="1:13">
      <c r="A30" s="6">
        <v>44879</v>
      </c>
      <c r="B30" s="16" t="s">
        <v>46</v>
      </c>
      <c r="D30" s="16" t="s">
        <v>36</v>
      </c>
      <c r="E30" s="16">
        <v>10000</v>
      </c>
      <c r="F30" s="16" t="s">
        <v>10</v>
      </c>
      <c r="G30" s="16">
        <v>58.2</v>
      </c>
      <c r="H30" s="16">
        <v>57.95</v>
      </c>
      <c r="I30" s="16">
        <v>57.95</v>
      </c>
      <c r="J30" s="16">
        <v>57.95</v>
      </c>
      <c r="K30" s="16">
        <f t="shared" si="0"/>
        <v>-0.25</v>
      </c>
      <c r="L30" s="5">
        <f t="shared" si="1"/>
        <v>-2500</v>
      </c>
      <c r="M30" s="16" t="s">
        <v>33</v>
      </c>
    </row>
    <row r="31" spans="1:13">
      <c r="A31" s="6">
        <v>44879</v>
      </c>
      <c r="B31" s="16" t="s">
        <v>42</v>
      </c>
      <c r="D31" s="16" t="s">
        <v>36</v>
      </c>
      <c r="E31" s="16">
        <v>20</v>
      </c>
      <c r="F31" s="16" t="s">
        <v>10</v>
      </c>
      <c r="G31" s="16">
        <v>52430</v>
      </c>
      <c r="H31" s="16">
        <v>52150</v>
      </c>
      <c r="I31" s="16">
        <v>52800</v>
      </c>
      <c r="J31" s="16">
        <v>52695</v>
      </c>
      <c r="K31" s="16">
        <f t="shared" si="0"/>
        <v>265</v>
      </c>
      <c r="L31" s="5">
        <f t="shared" si="1"/>
        <v>5300</v>
      </c>
      <c r="M31" s="16" t="s">
        <v>32</v>
      </c>
    </row>
    <row r="32" spans="1:13">
      <c r="A32" s="6">
        <v>44879</v>
      </c>
      <c r="B32" s="16" t="s">
        <v>38</v>
      </c>
      <c r="D32" s="16" t="s">
        <v>36</v>
      </c>
      <c r="E32" s="16">
        <v>100</v>
      </c>
      <c r="F32" s="16" t="s">
        <v>10</v>
      </c>
      <c r="G32" s="16">
        <v>7150</v>
      </c>
      <c r="H32" s="16">
        <v>7100</v>
      </c>
      <c r="I32" s="16">
        <v>7250</v>
      </c>
      <c r="J32" s="16">
        <v>7189</v>
      </c>
      <c r="K32" s="16">
        <f t="shared" si="0"/>
        <v>39</v>
      </c>
      <c r="L32" s="5">
        <f t="shared" si="1"/>
        <v>3900</v>
      </c>
      <c r="M32" s="16" t="s">
        <v>32</v>
      </c>
    </row>
    <row r="33" spans="1:13">
      <c r="A33" s="6">
        <v>44880</v>
      </c>
      <c r="B33" s="16" t="s">
        <v>42</v>
      </c>
      <c r="D33" s="16" t="s">
        <v>36</v>
      </c>
      <c r="E33" s="16">
        <v>20</v>
      </c>
      <c r="F33" s="16" t="s">
        <v>10</v>
      </c>
      <c r="G33" s="16">
        <v>52760</v>
      </c>
      <c r="H33" s="16">
        <v>52600</v>
      </c>
      <c r="I33" s="16">
        <v>53000</v>
      </c>
      <c r="J33" s="16">
        <v>52550</v>
      </c>
      <c r="K33" s="16">
        <f t="shared" si="0"/>
        <v>-210</v>
      </c>
      <c r="L33" s="5">
        <f t="shared" si="1"/>
        <v>-4200</v>
      </c>
      <c r="M33" s="16" t="s">
        <v>33</v>
      </c>
    </row>
    <row r="34" spans="1:13">
      <c r="A34" s="6">
        <v>44880</v>
      </c>
      <c r="B34" s="16" t="s">
        <v>41</v>
      </c>
      <c r="D34" s="16" t="s">
        <v>36</v>
      </c>
      <c r="E34" s="16">
        <v>5000</v>
      </c>
      <c r="F34" s="16" t="s">
        <v>12</v>
      </c>
      <c r="G34" s="16">
        <v>211</v>
      </c>
      <c r="H34" s="16">
        <v>212.3</v>
      </c>
      <c r="I34" s="16">
        <v>209</v>
      </c>
      <c r="J34" s="16">
        <v>209.25</v>
      </c>
      <c r="K34" s="16">
        <f t="shared" si="0"/>
        <v>1.75</v>
      </c>
      <c r="L34" s="5">
        <f t="shared" si="1"/>
        <v>8750</v>
      </c>
      <c r="M34" s="16" t="s">
        <v>32</v>
      </c>
    </row>
    <row r="35" spans="1:13">
      <c r="A35" s="6">
        <v>44880</v>
      </c>
      <c r="B35" s="16" t="s">
        <v>46</v>
      </c>
      <c r="D35" s="16" t="s">
        <v>35</v>
      </c>
      <c r="E35" s="16">
        <v>10000</v>
      </c>
      <c r="F35" s="16" t="s">
        <v>12</v>
      </c>
      <c r="G35" s="16">
        <v>58.23</v>
      </c>
      <c r="H35" s="16">
        <v>58.45</v>
      </c>
      <c r="I35" s="16">
        <v>57.9</v>
      </c>
      <c r="J35" s="16">
        <v>58.45</v>
      </c>
      <c r="K35" s="16">
        <f t="shared" si="0"/>
        <v>-0.22000000000000597</v>
      </c>
      <c r="L35" s="5">
        <f t="shared" si="1"/>
        <v>-2200.0000000000596</v>
      </c>
      <c r="M35" s="16" t="s">
        <v>33</v>
      </c>
    </row>
    <row r="36" spans="1:13">
      <c r="A36" s="6">
        <v>44880</v>
      </c>
      <c r="B36" s="16" t="s">
        <v>42</v>
      </c>
      <c r="D36" s="16" t="s">
        <v>35</v>
      </c>
      <c r="E36" s="16">
        <v>20</v>
      </c>
      <c r="F36" s="16" t="s">
        <v>12</v>
      </c>
      <c r="G36" s="16">
        <v>52550</v>
      </c>
      <c r="H36" s="16">
        <v>51750</v>
      </c>
      <c r="I36" s="16">
        <v>52300</v>
      </c>
      <c r="J36" s="16">
        <v>52750</v>
      </c>
      <c r="K36" s="16">
        <f t="shared" si="0"/>
        <v>-200</v>
      </c>
      <c r="L36" s="5">
        <f t="shared" si="1"/>
        <v>-4000</v>
      </c>
      <c r="M36" s="16" t="s">
        <v>33</v>
      </c>
    </row>
    <row r="37" spans="1:13">
      <c r="A37" s="6">
        <v>44881</v>
      </c>
      <c r="B37" s="16" t="s">
        <v>147</v>
      </c>
      <c r="D37" s="16" t="s">
        <v>35</v>
      </c>
      <c r="E37" s="16">
        <v>1250</v>
      </c>
      <c r="F37" s="16" t="s">
        <v>10</v>
      </c>
      <c r="G37" s="16">
        <v>24.5</v>
      </c>
      <c r="H37" s="16">
        <v>20</v>
      </c>
      <c r="I37" s="16">
        <v>35</v>
      </c>
      <c r="J37" s="16">
        <v>20</v>
      </c>
      <c r="K37" s="16">
        <f t="shared" si="0"/>
        <v>-4.5</v>
      </c>
      <c r="L37" s="5">
        <f t="shared" si="1"/>
        <v>-5625</v>
      </c>
      <c r="M37" s="16" t="s">
        <v>33</v>
      </c>
    </row>
    <row r="38" spans="1:13">
      <c r="A38" s="6">
        <v>44881</v>
      </c>
      <c r="B38" s="16" t="s">
        <v>20</v>
      </c>
      <c r="D38" s="16" t="s">
        <v>35</v>
      </c>
      <c r="E38" s="16">
        <v>5000</v>
      </c>
      <c r="F38" s="16" t="s">
        <v>12</v>
      </c>
      <c r="G38" s="16">
        <v>278</v>
      </c>
      <c r="H38" s="16">
        <v>279.10000000000002</v>
      </c>
      <c r="I38" s="16">
        <v>275</v>
      </c>
      <c r="J38" s="16">
        <v>275.89999999999998</v>
      </c>
      <c r="K38" s="16">
        <f t="shared" si="0"/>
        <v>2.1000000000000227</v>
      </c>
      <c r="L38" s="5">
        <f t="shared" si="1"/>
        <v>10500.000000000113</v>
      </c>
      <c r="M38" s="16" t="s">
        <v>32</v>
      </c>
    </row>
    <row r="39" spans="1:13">
      <c r="A39" s="6">
        <v>44882</v>
      </c>
      <c r="B39" s="16" t="s">
        <v>42</v>
      </c>
      <c r="D39" s="16" t="s">
        <v>35</v>
      </c>
      <c r="E39" s="16">
        <v>20</v>
      </c>
      <c r="F39" s="16" t="s">
        <v>12</v>
      </c>
      <c r="G39" s="16">
        <v>52900</v>
      </c>
      <c r="H39" s="16">
        <v>53010</v>
      </c>
      <c r="I39" s="16">
        <v>52600</v>
      </c>
      <c r="J39" s="16">
        <v>52730</v>
      </c>
      <c r="K39" s="16">
        <f t="shared" si="0"/>
        <v>170</v>
      </c>
      <c r="L39" s="5">
        <f t="shared" si="1"/>
        <v>3400</v>
      </c>
      <c r="M39" s="16" t="s">
        <v>32</v>
      </c>
    </row>
    <row r="40" spans="1:13">
      <c r="A40" s="6">
        <v>44882</v>
      </c>
      <c r="B40" s="16" t="s">
        <v>56</v>
      </c>
      <c r="D40" s="16" t="s">
        <v>35</v>
      </c>
      <c r="E40" s="16">
        <v>50</v>
      </c>
      <c r="F40" s="16" t="s">
        <v>12</v>
      </c>
      <c r="G40" s="16">
        <v>14750</v>
      </c>
      <c r="H40" s="16">
        <v>14850</v>
      </c>
      <c r="I40" s="16">
        <v>14600</v>
      </c>
      <c r="J40" s="16">
        <v>14640</v>
      </c>
      <c r="K40" s="16">
        <f t="shared" si="0"/>
        <v>110</v>
      </c>
      <c r="L40" s="5">
        <f t="shared" si="1"/>
        <v>5500</v>
      </c>
      <c r="M40" s="16" t="s">
        <v>32</v>
      </c>
    </row>
    <row r="41" spans="1:13">
      <c r="A41" s="6">
        <v>44882</v>
      </c>
      <c r="B41" s="16" t="s">
        <v>37</v>
      </c>
      <c r="D41" s="16" t="s">
        <v>36</v>
      </c>
      <c r="E41" s="16">
        <v>10</v>
      </c>
      <c r="F41" s="16" t="s">
        <v>12</v>
      </c>
      <c r="G41" s="16">
        <v>61200</v>
      </c>
      <c r="H41" s="16">
        <v>61710</v>
      </c>
      <c r="I41" s="16">
        <v>60500</v>
      </c>
      <c r="J41" s="16">
        <v>61050</v>
      </c>
      <c r="K41" s="16">
        <f t="shared" si="0"/>
        <v>150</v>
      </c>
      <c r="L41" s="5">
        <f t="shared" si="1"/>
        <v>1500</v>
      </c>
      <c r="M41" s="16" t="s">
        <v>32</v>
      </c>
    </row>
    <row r="42" spans="1:13">
      <c r="A42" s="6">
        <v>44883</v>
      </c>
      <c r="B42" s="16" t="s">
        <v>46</v>
      </c>
      <c r="D42" s="16" t="s">
        <v>36</v>
      </c>
      <c r="E42" s="16">
        <v>10000</v>
      </c>
      <c r="F42" s="16" t="s">
        <v>12</v>
      </c>
      <c r="G42" s="16">
        <v>58.42</v>
      </c>
      <c r="H42" s="16">
        <v>58.72</v>
      </c>
      <c r="I42" s="16">
        <v>58</v>
      </c>
      <c r="J42" s="16">
        <v>58.32</v>
      </c>
      <c r="K42" s="16">
        <f t="shared" si="0"/>
        <v>0.10000000000000142</v>
      </c>
      <c r="L42" s="5">
        <f t="shared" si="1"/>
        <v>1000.0000000000142</v>
      </c>
      <c r="M42" s="16" t="s">
        <v>32</v>
      </c>
    </row>
    <row r="43" spans="1:13">
      <c r="A43" s="6">
        <v>44883</v>
      </c>
      <c r="B43" s="16" t="s">
        <v>125</v>
      </c>
      <c r="D43" s="16" t="s">
        <v>35</v>
      </c>
      <c r="E43" s="16">
        <v>1250</v>
      </c>
      <c r="F43" s="16" t="s">
        <v>10</v>
      </c>
      <c r="G43" s="16">
        <v>8</v>
      </c>
      <c r="H43" s="16">
        <v>5</v>
      </c>
      <c r="I43" s="16">
        <v>17</v>
      </c>
      <c r="J43" s="16">
        <v>9.1</v>
      </c>
      <c r="K43" s="16">
        <f t="shared" si="0"/>
        <v>1.0999999999999996</v>
      </c>
      <c r="L43" s="5">
        <f t="shared" si="1"/>
        <v>1374.9999999999995</v>
      </c>
      <c r="M43" s="16" t="s">
        <v>32</v>
      </c>
    </row>
    <row r="44" spans="1:13">
      <c r="A44" s="6">
        <v>44883</v>
      </c>
      <c r="B44" s="16" t="s">
        <v>56</v>
      </c>
      <c r="D44" s="16" t="s">
        <v>35</v>
      </c>
      <c r="E44" s="16">
        <v>50</v>
      </c>
      <c r="F44" s="16" t="s">
        <v>12</v>
      </c>
      <c r="G44" s="16">
        <v>14690</v>
      </c>
      <c r="H44" s="16">
        <v>14790</v>
      </c>
      <c r="I44" s="16">
        <v>14550</v>
      </c>
      <c r="J44" s="16">
        <v>14605</v>
      </c>
      <c r="K44" s="16">
        <f t="shared" si="0"/>
        <v>85</v>
      </c>
      <c r="L44" s="5">
        <f t="shared" si="1"/>
        <v>4250</v>
      </c>
      <c r="M44" s="16" t="s">
        <v>32</v>
      </c>
    </row>
    <row r="45" spans="1:13">
      <c r="A45" s="6">
        <v>44883</v>
      </c>
      <c r="B45" s="16" t="s">
        <v>42</v>
      </c>
      <c r="D45" s="16" t="s">
        <v>36</v>
      </c>
      <c r="E45" s="16">
        <v>20</v>
      </c>
      <c r="F45" s="16" t="s">
        <v>12</v>
      </c>
      <c r="G45" s="16">
        <v>52600</v>
      </c>
      <c r="H45" s="16">
        <v>52850</v>
      </c>
      <c r="I45" s="16">
        <v>52200</v>
      </c>
      <c r="J45" s="16">
        <v>52440</v>
      </c>
      <c r="K45" s="16">
        <f t="shared" si="0"/>
        <v>160</v>
      </c>
      <c r="L45" s="5">
        <f t="shared" si="1"/>
        <v>3200</v>
      </c>
      <c r="M45" s="16" t="s">
        <v>32</v>
      </c>
    </row>
    <row r="46" spans="1:13">
      <c r="A46" s="6">
        <v>44883</v>
      </c>
      <c r="B46" s="16" t="s">
        <v>125</v>
      </c>
      <c r="D46" s="16" t="s">
        <v>35</v>
      </c>
      <c r="E46" s="16">
        <v>1250</v>
      </c>
      <c r="F46" s="16" t="s">
        <v>10</v>
      </c>
      <c r="G46" s="16">
        <v>23.5</v>
      </c>
      <c r="H46" s="16">
        <v>19</v>
      </c>
      <c r="I46" s="16">
        <v>50</v>
      </c>
      <c r="J46" s="16">
        <v>40</v>
      </c>
      <c r="K46" s="16">
        <f t="shared" si="0"/>
        <v>16.5</v>
      </c>
      <c r="L46" s="5">
        <f t="shared" si="1"/>
        <v>20625</v>
      </c>
      <c r="M46" s="16" t="s">
        <v>32</v>
      </c>
    </row>
    <row r="47" spans="1:13">
      <c r="A47" s="6">
        <v>44886</v>
      </c>
      <c r="B47" s="16" t="s">
        <v>125</v>
      </c>
      <c r="D47" s="16" t="s">
        <v>35</v>
      </c>
      <c r="E47" s="16">
        <v>1250</v>
      </c>
      <c r="F47" s="16" t="s">
        <v>10</v>
      </c>
      <c r="G47" s="16">
        <v>6</v>
      </c>
      <c r="H47" s="16">
        <v>3</v>
      </c>
      <c r="I47" s="16">
        <v>10</v>
      </c>
      <c r="J47" s="16">
        <v>8.8000000000000007</v>
      </c>
      <c r="K47" s="16">
        <f t="shared" si="0"/>
        <v>2.8000000000000007</v>
      </c>
      <c r="L47" s="5">
        <f t="shared" si="1"/>
        <v>3500.0000000000009</v>
      </c>
      <c r="M47" s="16" t="s">
        <v>32</v>
      </c>
    </row>
    <row r="48" spans="1:13">
      <c r="A48" s="6">
        <v>44886</v>
      </c>
      <c r="B48" s="16" t="s">
        <v>46</v>
      </c>
      <c r="D48" s="16" t="s">
        <v>35</v>
      </c>
      <c r="E48" s="16">
        <v>10000</v>
      </c>
      <c r="F48" s="16" t="s">
        <v>12</v>
      </c>
      <c r="G48" s="16">
        <v>58.1</v>
      </c>
      <c r="H48" s="16">
        <v>58.4</v>
      </c>
      <c r="I48" s="16">
        <v>57.7</v>
      </c>
      <c r="J48" s="16">
        <v>57.8</v>
      </c>
      <c r="K48" s="16">
        <f t="shared" si="0"/>
        <v>0.30000000000000426</v>
      </c>
      <c r="L48" s="5">
        <f t="shared" si="1"/>
        <v>3000.0000000000427</v>
      </c>
      <c r="M48" s="16" t="s">
        <v>32</v>
      </c>
    </row>
    <row r="49" spans="1:13">
      <c r="A49" s="6">
        <v>44886</v>
      </c>
      <c r="B49" s="16" t="s">
        <v>42</v>
      </c>
      <c r="D49" s="16" t="s">
        <v>36</v>
      </c>
      <c r="E49" s="16">
        <v>20</v>
      </c>
      <c r="F49" s="16" t="s">
        <v>12</v>
      </c>
      <c r="G49" s="16">
        <v>52350</v>
      </c>
      <c r="H49" s="16">
        <v>52550</v>
      </c>
      <c r="I49" s="16">
        <v>52000</v>
      </c>
      <c r="J49" s="16">
        <v>52250</v>
      </c>
      <c r="K49" s="16">
        <f t="shared" si="0"/>
        <v>100</v>
      </c>
      <c r="L49" s="5">
        <f t="shared" si="1"/>
        <v>2000</v>
      </c>
      <c r="M49" s="16" t="s">
        <v>32</v>
      </c>
    </row>
    <row r="50" spans="1:13">
      <c r="A50" s="6">
        <v>44886</v>
      </c>
      <c r="B50" s="16" t="s">
        <v>37</v>
      </c>
      <c r="D50" s="16" t="s">
        <v>35</v>
      </c>
      <c r="E50" s="16">
        <v>10</v>
      </c>
      <c r="F50" s="16" t="s">
        <v>12</v>
      </c>
      <c r="G50" s="16">
        <v>60700</v>
      </c>
      <c r="H50" s="16">
        <v>61100</v>
      </c>
      <c r="I50" s="16">
        <v>60000</v>
      </c>
      <c r="J50" s="16">
        <v>61400</v>
      </c>
      <c r="K50" s="16">
        <f t="shared" si="0"/>
        <v>-700</v>
      </c>
      <c r="L50" s="5">
        <f t="shared" si="1"/>
        <v>-7000</v>
      </c>
      <c r="M50" s="16" t="s">
        <v>33</v>
      </c>
    </row>
    <row r="51" spans="1:13">
      <c r="A51" s="6">
        <v>44887</v>
      </c>
      <c r="B51" s="16" t="s">
        <v>41</v>
      </c>
      <c r="D51" s="16" t="s">
        <v>36</v>
      </c>
      <c r="E51" s="16">
        <v>5000</v>
      </c>
      <c r="F51" s="16" t="s">
        <v>12</v>
      </c>
      <c r="G51" s="16">
        <v>206.3</v>
      </c>
      <c r="H51" s="16">
        <v>207.3</v>
      </c>
      <c r="I51" s="16">
        <v>204</v>
      </c>
      <c r="J51" s="16">
        <v>205.4</v>
      </c>
      <c r="K51" s="16">
        <f t="shared" si="0"/>
        <v>0.90000000000000568</v>
      </c>
      <c r="L51" s="5">
        <f t="shared" si="1"/>
        <v>4500.0000000000282</v>
      </c>
      <c r="M51" s="16" t="s">
        <v>32</v>
      </c>
    </row>
    <row r="52" spans="1:13">
      <c r="A52" s="6">
        <v>44887</v>
      </c>
      <c r="B52" s="16" t="s">
        <v>46</v>
      </c>
      <c r="D52" s="16" t="s">
        <v>35</v>
      </c>
      <c r="E52" s="16">
        <v>10000</v>
      </c>
      <c r="F52" s="16" t="s">
        <v>12</v>
      </c>
      <c r="G52" s="16">
        <v>57.68</v>
      </c>
      <c r="H52" s="16">
        <v>58</v>
      </c>
      <c r="I52" s="16">
        <v>57.3</v>
      </c>
      <c r="J52" s="16">
        <v>58</v>
      </c>
      <c r="K52" s="16">
        <f t="shared" si="0"/>
        <v>-0.32000000000000028</v>
      </c>
      <c r="L52" s="5">
        <f t="shared" si="1"/>
        <v>-3200.0000000000027</v>
      </c>
      <c r="M52" s="16" t="s">
        <v>33</v>
      </c>
    </row>
    <row r="53" spans="1:13">
      <c r="A53" s="6">
        <v>44888</v>
      </c>
      <c r="B53" s="16" t="s">
        <v>125</v>
      </c>
      <c r="D53" s="16" t="s">
        <v>36</v>
      </c>
      <c r="E53" s="16">
        <v>1250</v>
      </c>
      <c r="F53" s="16" t="s">
        <v>10</v>
      </c>
      <c r="G53" s="16">
        <v>13</v>
      </c>
      <c r="H53" s="16">
        <v>20</v>
      </c>
      <c r="I53" s="16">
        <v>9</v>
      </c>
      <c r="J53" s="16">
        <v>10</v>
      </c>
      <c r="K53" s="16">
        <f t="shared" si="0"/>
        <v>-3</v>
      </c>
      <c r="L53" s="5">
        <f t="shared" si="1"/>
        <v>-3750</v>
      </c>
      <c r="M53" s="16" t="s">
        <v>33</v>
      </c>
    </row>
    <row r="54" spans="1:13">
      <c r="A54" s="6">
        <v>44888</v>
      </c>
      <c r="B54" s="16" t="s">
        <v>125</v>
      </c>
      <c r="D54" s="16" t="s">
        <v>36</v>
      </c>
      <c r="E54" s="16">
        <v>1250</v>
      </c>
      <c r="F54" s="16" t="s">
        <v>10</v>
      </c>
      <c r="G54" s="16">
        <v>11</v>
      </c>
      <c r="H54" s="16">
        <v>7</v>
      </c>
      <c r="I54" s="16">
        <v>20</v>
      </c>
      <c r="J54" s="16">
        <v>20</v>
      </c>
      <c r="K54" s="16">
        <f t="shared" si="0"/>
        <v>9</v>
      </c>
      <c r="L54" s="5">
        <f t="shared" si="1"/>
        <v>11250</v>
      </c>
      <c r="M54" s="16" t="s">
        <v>32</v>
      </c>
    </row>
    <row r="55" spans="1:13">
      <c r="A55" s="6">
        <v>44888</v>
      </c>
      <c r="B55" s="16" t="s">
        <v>137</v>
      </c>
      <c r="D55" s="16" t="s">
        <v>36</v>
      </c>
      <c r="E55" s="16">
        <v>100</v>
      </c>
      <c r="F55" s="16" t="s">
        <v>10</v>
      </c>
      <c r="G55" s="16">
        <v>300</v>
      </c>
      <c r="H55" s="16">
        <v>240</v>
      </c>
      <c r="I55" s="16">
        <v>370</v>
      </c>
      <c r="J55" s="16">
        <v>240</v>
      </c>
      <c r="K55" s="16">
        <f t="shared" si="0"/>
        <v>-60</v>
      </c>
      <c r="L55" s="5">
        <f t="shared" si="1"/>
        <v>-6000</v>
      </c>
      <c r="M55" s="16" t="s">
        <v>33</v>
      </c>
    </row>
    <row r="56" spans="1:13">
      <c r="A56" s="6">
        <v>44888</v>
      </c>
      <c r="B56" s="16" t="s">
        <v>37</v>
      </c>
      <c r="D56" s="16" t="s">
        <v>36</v>
      </c>
      <c r="E56" s="16">
        <v>10</v>
      </c>
      <c r="F56" s="16" t="s">
        <v>12</v>
      </c>
      <c r="G56" s="16">
        <v>61350</v>
      </c>
      <c r="H56" s="16">
        <v>61800</v>
      </c>
      <c r="I56" s="16">
        <v>60800</v>
      </c>
      <c r="J56" s="16">
        <v>61230</v>
      </c>
      <c r="K56" s="16">
        <f t="shared" si="0"/>
        <v>120</v>
      </c>
      <c r="L56" s="5">
        <f t="shared" si="1"/>
        <v>1200</v>
      </c>
      <c r="M56" s="16" t="s">
        <v>32</v>
      </c>
    </row>
    <row r="57" spans="1:13">
      <c r="A57" s="6">
        <v>44889</v>
      </c>
      <c r="B57" s="16" t="s">
        <v>137</v>
      </c>
      <c r="D57" s="16" t="s">
        <v>36</v>
      </c>
      <c r="E57" s="16">
        <v>100</v>
      </c>
      <c r="F57" s="16" t="s">
        <v>10</v>
      </c>
      <c r="G57" s="16">
        <v>300</v>
      </c>
      <c r="H57" s="16">
        <v>230</v>
      </c>
      <c r="I57" s="16">
        <v>400</v>
      </c>
      <c r="J57" s="16">
        <v>230</v>
      </c>
      <c r="K57" s="16">
        <f t="shared" si="0"/>
        <v>-70</v>
      </c>
      <c r="L57" s="5">
        <f t="shared" si="1"/>
        <v>-7000</v>
      </c>
      <c r="M57" s="16" t="s">
        <v>33</v>
      </c>
    </row>
    <row r="58" spans="1:13">
      <c r="A58" s="6">
        <v>44894</v>
      </c>
      <c r="B58" s="16" t="s">
        <v>39</v>
      </c>
      <c r="D58" s="16" t="s">
        <v>36</v>
      </c>
      <c r="E58" s="16">
        <v>10000</v>
      </c>
      <c r="F58" s="16" t="s">
        <v>12</v>
      </c>
      <c r="G58" s="16">
        <v>85</v>
      </c>
      <c r="H58" s="16">
        <v>85.3</v>
      </c>
      <c r="I58" s="16">
        <v>84.5</v>
      </c>
      <c r="J58" s="16">
        <v>84.87</v>
      </c>
      <c r="K58" s="16">
        <f t="shared" si="0"/>
        <v>0.12999999999999545</v>
      </c>
      <c r="L58" s="5">
        <f t="shared" si="1"/>
        <v>1299.9999999999545</v>
      </c>
      <c r="M58" s="16" t="s">
        <v>32</v>
      </c>
    </row>
    <row r="59" spans="1:13">
      <c r="A59" s="6">
        <v>44894</v>
      </c>
      <c r="B59" s="16" t="s">
        <v>43</v>
      </c>
      <c r="D59" s="16" t="s">
        <v>36</v>
      </c>
      <c r="E59" s="16">
        <v>10000</v>
      </c>
      <c r="F59" s="16" t="s">
        <v>12</v>
      </c>
      <c r="G59" s="16">
        <v>98.12</v>
      </c>
      <c r="H59" s="16">
        <v>98.42</v>
      </c>
      <c r="I59" s="16">
        <v>97.6</v>
      </c>
      <c r="J59" s="16">
        <v>98.42</v>
      </c>
      <c r="K59" s="16">
        <f t="shared" si="0"/>
        <v>-0.29999999999999716</v>
      </c>
      <c r="L59" s="5">
        <f t="shared" si="1"/>
        <v>-2999.9999999999718</v>
      </c>
      <c r="M59" s="16" t="s">
        <v>33</v>
      </c>
    </row>
    <row r="60" spans="1:13">
      <c r="A60" s="6">
        <v>44894</v>
      </c>
      <c r="B60" s="16" t="s">
        <v>42</v>
      </c>
      <c r="D60" s="16" t="s">
        <v>36</v>
      </c>
      <c r="E60" s="16">
        <v>20</v>
      </c>
      <c r="F60" s="16" t="s">
        <v>12</v>
      </c>
      <c r="G60" s="16">
        <v>52740</v>
      </c>
      <c r="H60" s="16">
        <v>52940</v>
      </c>
      <c r="I60" s="16">
        <v>52500</v>
      </c>
      <c r="J60" s="16">
        <v>52670</v>
      </c>
      <c r="K60" s="16">
        <f t="shared" si="0"/>
        <v>70</v>
      </c>
      <c r="L60" s="5">
        <f t="shared" si="1"/>
        <v>1400</v>
      </c>
      <c r="M60" s="16" t="s">
        <v>32</v>
      </c>
    </row>
    <row r="61" spans="1:13">
      <c r="A61" s="6">
        <v>44895</v>
      </c>
      <c r="B61" s="16" t="s">
        <v>43</v>
      </c>
      <c r="D61" s="16" t="s">
        <v>36</v>
      </c>
      <c r="E61" s="16">
        <v>10000</v>
      </c>
      <c r="F61" s="16" t="s">
        <v>12</v>
      </c>
      <c r="G61" s="16">
        <v>97.9</v>
      </c>
      <c r="H61" s="16">
        <v>98.2</v>
      </c>
      <c r="I61" s="16">
        <v>97.5</v>
      </c>
      <c r="J61" s="16">
        <v>97.78</v>
      </c>
      <c r="K61" s="16">
        <f t="shared" si="0"/>
        <v>0.12000000000000455</v>
      </c>
      <c r="L61" s="5">
        <f t="shared" si="1"/>
        <v>1200.0000000000455</v>
      </c>
      <c r="M61" s="16" t="s">
        <v>32</v>
      </c>
    </row>
    <row r="62" spans="1:13">
      <c r="A62" s="6">
        <v>44895</v>
      </c>
      <c r="B62" s="16" t="s">
        <v>37</v>
      </c>
      <c r="D62" s="16" t="s">
        <v>36</v>
      </c>
      <c r="E62" s="16">
        <v>10</v>
      </c>
      <c r="F62" s="16" t="s">
        <v>12</v>
      </c>
      <c r="G62" s="16">
        <v>63600</v>
      </c>
      <c r="H62" s="16">
        <v>64000</v>
      </c>
      <c r="I62" s="16">
        <v>63000</v>
      </c>
      <c r="J62" s="16">
        <v>63480</v>
      </c>
      <c r="K62" s="16">
        <f t="shared" si="0"/>
        <v>120</v>
      </c>
      <c r="L62" s="5">
        <f t="shared" si="1"/>
        <v>1200</v>
      </c>
      <c r="M62" s="16" t="s">
        <v>32</v>
      </c>
    </row>
    <row r="63" spans="1:13">
      <c r="L63" s="16">
        <f>SUM(L2:L62)</f>
        <v>110525.00000000029</v>
      </c>
    </row>
    <row r="64" spans="1:13">
      <c r="D64" s="16" t="s">
        <v>152</v>
      </c>
      <c r="E64" s="16">
        <v>61</v>
      </c>
    </row>
    <row r="67" spans="6:12">
      <c r="F67" s="36" t="s">
        <v>149</v>
      </c>
      <c r="G67" s="37"/>
      <c r="H67" s="37"/>
      <c r="I67" s="37"/>
      <c r="J67" s="37"/>
      <c r="K67" s="37"/>
      <c r="L67" s="38"/>
    </row>
    <row r="68" spans="6:12" ht="30">
      <c r="F68" s="18" t="s">
        <v>21</v>
      </c>
      <c r="G68" s="7" t="s">
        <v>22</v>
      </c>
      <c r="H68" s="7" t="s">
        <v>23</v>
      </c>
      <c r="I68" s="7" t="s">
        <v>24</v>
      </c>
      <c r="J68" s="7" t="s">
        <v>25</v>
      </c>
      <c r="K68" s="7" t="s">
        <v>26</v>
      </c>
      <c r="L68" s="8" t="s">
        <v>27</v>
      </c>
    </row>
    <row r="69" spans="6:12">
      <c r="F69" s="19"/>
      <c r="G69" s="9"/>
      <c r="H69" s="9"/>
      <c r="I69" s="9"/>
      <c r="J69" s="10"/>
      <c r="K69" s="11"/>
      <c r="L69" s="12"/>
    </row>
    <row r="70" spans="6:12">
      <c r="F70" s="19" t="s">
        <v>48</v>
      </c>
      <c r="G70" s="9">
        <v>61</v>
      </c>
      <c r="H70" s="9">
        <v>0</v>
      </c>
      <c r="I70" s="9">
        <v>61</v>
      </c>
      <c r="J70" s="10">
        <v>42</v>
      </c>
      <c r="K70" s="11">
        <f t="shared" ref="K70" si="2">+J70/I70</f>
        <v>0.68852459016393441</v>
      </c>
      <c r="L70" s="12">
        <v>110525</v>
      </c>
    </row>
    <row r="71" spans="6:12">
      <c r="F71" s="20"/>
      <c r="G71" s="13"/>
      <c r="H71" s="13"/>
      <c r="I71" s="13"/>
      <c r="J71" s="13"/>
      <c r="K71" s="14"/>
      <c r="L71" s="15"/>
    </row>
  </sheetData>
  <mergeCells count="1">
    <mergeCell ref="F67:L6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70"/>
  <sheetViews>
    <sheetView topLeftCell="B40" workbookViewId="0">
      <selection activeCell="M64" sqref="M64"/>
    </sheetView>
  </sheetViews>
  <sheetFormatPr defaultRowHeight="15"/>
  <cols>
    <col min="1" max="1" width="10.85546875" style="16" customWidth="1"/>
    <col min="2" max="2" width="18" style="16" customWidth="1"/>
    <col min="3" max="3" width="12.5703125" hidden="1" customWidth="1"/>
    <col min="4" max="4" width="13.28515625" style="16" customWidth="1"/>
    <col min="5" max="5" width="14.5703125" style="16" customWidth="1"/>
    <col min="6" max="6" width="15.42578125" style="16" customWidth="1"/>
    <col min="7" max="7" width="14.42578125" style="16" customWidth="1"/>
    <col min="8" max="8" width="9.140625" style="16"/>
    <col min="9" max="9" width="14.140625" style="16" customWidth="1"/>
    <col min="10" max="10" width="14.42578125" style="16" customWidth="1"/>
    <col min="11" max="11" width="14.7109375" style="16" customWidth="1"/>
    <col min="12" max="12" width="12.42578125" style="16" customWidth="1"/>
    <col min="13" max="13" width="14.28515625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44896</v>
      </c>
      <c r="B2" s="16" t="s">
        <v>14</v>
      </c>
      <c r="D2" s="16" t="s">
        <v>36</v>
      </c>
      <c r="E2" s="16">
        <v>5000</v>
      </c>
      <c r="F2" s="16" t="s">
        <v>10</v>
      </c>
      <c r="G2" s="16">
        <v>184.6</v>
      </c>
      <c r="H2" s="16">
        <v>183.6</v>
      </c>
      <c r="I2" s="16">
        <v>187</v>
      </c>
      <c r="J2" s="16">
        <v>185.1</v>
      </c>
      <c r="K2" s="5">
        <f t="shared" ref="K2:K62" si="0">IF(F2="BUY",J2-G2,G2-J2)</f>
        <v>0.5</v>
      </c>
      <c r="L2" s="5">
        <f t="shared" ref="L2:L62" si="1">(K2*E2)</f>
        <v>2500</v>
      </c>
      <c r="M2" s="16" t="s">
        <v>32</v>
      </c>
    </row>
    <row r="3" spans="1:13">
      <c r="A3" s="6">
        <v>44896</v>
      </c>
      <c r="B3" s="16" t="s">
        <v>41</v>
      </c>
      <c r="D3" s="16" t="s">
        <v>36</v>
      </c>
      <c r="E3" s="16">
        <v>5000</v>
      </c>
      <c r="F3" s="16" t="s">
        <v>10</v>
      </c>
      <c r="G3" s="16">
        <v>211.3</v>
      </c>
      <c r="H3" s="16">
        <v>210.3</v>
      </c>
      <c r="I3" s="16">
        <v>214</v>
      </c>
      <c r="J3" s="16">
        <v>212.5</v>
      </c>
      <c r="K3" s="5">
        <f t="shared" si="0"/>
        <v>1.1999999999999886</v>
      </c>
      <c r="L3" s="5">
        <f t="shared" si="1"/>
        <v>5999.9999999999436</v>
      </c>
      <c r="M3" s="16" t="s">
        <v>32</v>
      </c>
    </row>
    <row r="4" spans="1:13">
      <c r="A4" s="6">
        <v>44896</v>
      </c>
      <c r="B4" s="16" t="s">
        <v>20</v>
      </c>
      <c r="D4" s="16" t="s">
        <v>36</v>
      </c>
      <c r="E4" s="16">
        <v>5000</v>
      </c>
      <c r="F4" s="16" t="s">
        <v>10</v>
      </c>
      <c r="G4" s="16">
        <v>271.8</v>
      </c>
      <c r="H4" s="16">
        <v>270</v>
      </c>
      <c r="I4" s="16">
        <v>280</v>
      </c>
      <c r="J4" s="16">
        <v>272.2</v>
      </c>
      <c r="K4" s="5">
        <f t="shared" si="0"/>
        <v>0.39999999999997726</v>
      </c>
      <c r="L4" s="5">
        <f t="shared" si="1"/>
        <v>1999.9999999998863</v>
      </c>
      <c r="M4" s="16" t="s">
        <v>32</v>
      </c>
    </row>
    <row r="5" spans="1:13">
      <c r="A5" s="6">
        <v>44897</v>
      </c>
      <c r="B5" s="16" t="s">
        <v>137</v>
      </c>
      <c r="D5" s="16" t="s">
        <v>36</v>
      </c>
      <c r="E5" s="16">
        <v>100</v>
      </c>
      <c r="F5" s="16" t="s">
        <v>10</v>
      </c>
      <c r="G5" s="16">
        <v>230</v>
      </c>
      <c r="H5" s="16">
        <v>200</v>
      </c>
      <c r="I5" s="16">
        <v>300</v>
      </c>
      <c r="J5" s="16">
        <v>255</v>
      </c>
      <c r="K5" s="5">
        <f t="shared" si="0"/>
        <v>25</v>
      </c>
      <c r="L5" s="5">
        <f t="shared" si="1"/>
        <v>2500</v>
      </c>
      <c r="M5" s="16" t="s">
        <v>32</v>
      </c>
    </row>
    <row r="6" spans="1:13">
      <c r="A6" s="6">
        <v>44897</v>
      </c>
      <c r="B6" s="16" t="s">
        <v>41</v>
      </c>
      <c r="D6" s="16" t="s">
        <v>36</v>
      </c>
      <c r="E6" s="16">
        <v>5000</v>
      </c>
      <c r="F6" s="16" t="s">
        <v>10</v>
      </c>
      <c r="G6" s="16">
        <v>210.3</v>
      </c>
      <c r="H6" s="16">
        <v>209</v>
      </c>
      <c r="I6" s="16">
        <v>213</v>
      </c>
      <c r="J6" s="16">
        <v>212.05</v>
      </c>
      <c r="K6" s="5">
        <f t="shared" si="0"/>
        <v>1.75</v>
      </c>
      <c r="L6" s="5">
        <f t="shared" si="1"/>
        <v>8750</v>
      </c>
      <c r="M6" s="16" t="s">
        <v>32</v>
      </c>
    </row>
    <row r="7" spans="1:13">
      <c r="A7" s="6">
        <v>44897</v>
      </c>
      <c r="B7" s="16" t="s">
        <v>37</v>
      </c>
      <c r="D7" s="16" t="s">
        <v>36</v>
      </c>
      <c r="E7" s="16">
        <v>10</v>
      </c>
      <c r="F7" s="16" t="s">
        <v>12</v>
      </c>
      <c r="G7" s="16">
        <v>65500</v>
      </c>
      <c r="H7" s="16">
        <v>65900</v>
      </c>
      <c r="I7" s="16">
        <v>64800</v>
      </c>
      <c r="J7" s="16">
        <v>66100</v>
      </c>
      <c r="K7" s="5">
        <f t="shared" si="0"/>
        <v>-600</v>
      </c>
      <c r="L7" s="5">
        <f t="shared" si="1"/>
        <v>-6000</v>
      </c>
      <c r="M7" s="16" t="s">
        <v>33</v>
      </c>
    </row>
    <row r="8" spans="1:13">
      <c r="A8" s="6">
        <v>44897</v>
      </c>
      <c r="B8" s="16" t="s">
        <v>20</v>
      </c>
      <c r="D8" s="16" t="s">
        <v>36</v>
      </c>
      <c r="E8" s="16">
        <v>5000</v>
      </c>
      <c r="F8" s="16" t="s">
        <v>10</v>
      </c>
      <c r="G8" s="16">
        <v>270</v>
      </c>
      <c r="H8" s="16">
        <v>268.5</v>
      </c>
      <c r="I8" s="16">
        <v>273</v>
      </c>
      <c r="J8" s="16">
        <v>272</v>
      </c>
      <c r="K8" s="5">
        <f t="shared" si="0"/>
        <v>2</v>
      </c>
      <c r="L8" s="5">
        <f t="shared" si="1"/>
        <v>10000</v>
      </c>
      <c r="M8" s="16" t="s">
        <v>32</v>
      </c>
    </row>
    <row r="9" spans="1:13">
      <c r="A9" s="6">
        <v>44900</v>
      </c>
      <c r="B9" s="16" t="s">
        <v>17</v>
      </c>
      <c r="D9" s="16" t="s">
        <v>36</v>
      </c>
      <c r="E9" s="16">
        <v>2500</v>
      </c>
      <c r="F9" s="16" t="s">
        <v>10</v>
      </c>
      <c r="G9" s="16">
        <v>701.5</v>
      </c>
      <c r="H9" s="16">
        <v>708</v>
      </c>
      <c r="I9" s="16">
        <v>698</v>
      </c>
      <c r="J9" s="16">
        <v>703</v>
      </c>
      <c r="K9" s="5">
        <f t="shared" si="0"/>
        <v>1.5</v>
      </c>
      <c r="L9" s="5">
        <f t="shared" si="1"/>
        <v>3750</v>
      </c>
      <c r="M9" s="16" t="s">
        <v>32</v>
      </c>
    </row>
    <row r="10" spans="1:13">
      <c r="A10" s="6">
        <v>44901</v>
      </c>
      <c r="B10" s="16" t="s">
        <v>43</v>
      </c>
      <c r="D10" s="16" t="s">
        <v>36</v>
      </c>
      <c r="E10" s="16">
        <v>10000</v>
      </c>
      <c r="F10" s="16" t="s">
        <v>12</v>
      </c>
      <c r="G10" s="16">
        <v>100.58</v>
      </c>
      <c r="H10" s="16">
        <v>100.88</v>
      </c>
      <c r="I10" s="16">
        <v>99.8</v>
      </c>
      <c r="J10" s="16">
        <v>100.33</v>
      </c>
      <c r="K10" s="5">
        <f t="shared" si="0"/>
        <v>0.25</v>
      </c>
      <c r="L10" s="5">
        <f t="shared" si="1"/>
        <v>2500</v>
      </c>
      <c r="M10" s="16" t="s">
        <v>32</v>
      </c>
    </row>
    <row r="11" spans="1:13">
      <c r="A11" s="6">
        <v>44901</v>
      </c>
      <c r="B11" s="16" t="s">
        <v>14</v>
      </c>
      <c r="D11" s="16" t="s">
        <v>36</v>
      </c>
      <c r="E11" s="16">
        <v>5000</v>
      </c>
      <c r="F11" s="16" t="s">
        <v>10</v>
      </c>
      <c r="G11" s="16">
        <v>186</v>
      </c>
      <c r="H11" s="16">
        <v>185</v>
      </c>
      <c r="I11" s="16">
        <v>188</v>
      </c>
      <c r="J11" s="16">
        <v>186.4</v>
      </c>
      <c r="K11" s="5">
        <f t="shared" si="0"/>
        <v>0.40000000000000568</v>
      </c>
      <c r="L11" s="5">
        <f t="shared" si="1"/>
        <v>2000.0000000000284</v>
      </c>
      <c r="M11" s="16" t="s">
        <v>32</v>
      </c>
    </row>
    <row r="12" spans="1:13">
      <c r="A12" s="6">
        <v>44901</v>
      </c>
      <c r="B12" s="16" t="s">
        <v>42</v>
      </c>
      <c r="D12" s="16" t="s">
        <v>36</v>
      </c>
      <c r="E12" s="16">
        <v>20</v>
      </c>
      <c r="F12" s="16" t="s">
        <v>12</v>
      </c>
      <c r="G12" s="16">
        <v>53550</v>
      </c>
      <c r="H12" s="16">
        <v>53750</v>
      </c>
      <c r="I12" s="16">
        <v>53250</v>
      </c>
      <c r="J12" s="16">
        <v>53460</v>
      </c>
      <c r="K12" s="5">
        <f t="shared" si="0"/>
        <v>90</v>
      </c>
      <c r="L12" s="5">
        <f t="shared" si="1"/>
        <v>1800</v>
      </c>
      <c r="M12" s="16" t="s">
        <v>32</v>
      </c>
    </row>
    <row r="13" spans="1:13">
      <c r="A13" s="6">
        <v>44902</v>
      </c>
      <c r="B13" s="16" t="s">
        <v>17</v>
      </c>
      <c r="D13" s="16" t="s">
        <v>36</v>
      </c>
      <c r="E13" s="16">
        <v>2500</v>
      </c>
      <c r="F13" s="16" t="s">
        <v>10</v>
      </c>
      <c r="G13" s="16">
        <v>697.3</v>
      </c>
      <c r="H13" s="16">
        <v>693</v>
      </c>
      <c r="I13" s="16">
        <v>705</v>
      </c>
      <c r="J13" s="16">
        <v>699.15</v>
      </c>
      <c r="K13" s="5">
        <f t="shared" si="0"/>
        <v>1.8500000000000227</v>
      </c>
      <c r="L13" s="5">
        <f t="shared" si="1"/>
        <v>4625.0000000000564</v>
      </c>
      <c r="M13" s="16" t="s">
        <v>32</v>
      </c>
    </row>
    <row r="14" spans="1:13">
      <c r="A14" s="6">
        <v>44902</v>
      </c>
      <c r="B14" s="16" t="s">
        <v>137</v>
      </c>
      <c r="D14" s="16" t="s">
        <v>36</v>
      </c>
      <c r="E14" s="16">
        <v>100</v>
      </c>
      <c r="F14" s="16" t="s">
        <v>12</v>
      </c>
      <c r="G14" s="16">
        <v>6110</v>
      </c>
      <c r="H14" s="16">
        <v>6170</v>
      </c>
      <c r="I14" s="16">
        <v>6000</v>
      </c>
      <c r="J14" s="16">
        <v>6067</v>
      </c>
      <c r="K14" s="5">
        <f t="shared" si="0"/>
        <v>43</v>
      </c>
      <c r="L14" s="5">
        <f t="shared" si="1"/>
        <v>4300</v>
      </c>
      <c r="M14" s="16" t="s">
        <v>32</v>
      </c>
    </row>
    <row r="15" spans="1:13">
      <c r="A15" s="6">
        <v>44902</v>
      </c>
      <c r="B15" s="16" t="s">
        <v>41</v>
      </c>
      <c r="D15" s="16" t="s">
        <v>36</v>
      </c>
      <c r="E15" s="16">
        <v>5000</v>
      </c>
      <c r="F15" s="16" t="s">
        <v>10</v>
      </c>
      <c r="G15" s="16">
        <v>215</v>
      </c>
      <c r="H15" s="16">
        <v>213.5</v>
      </c>
      <c r="I15" s="16">
        <v>220</v>
      </c>
      <c r="J15" s="16">
        <v>215.5</v>
      </c>
      <c r="K15" s="5">
        <f t="shared" si="0"/>
        <v>0.5</v>
      </c>
      <c r="L15" s="5">
        <f t="shared" si="1"/>
        <v>2500</v>
      </c>
      <c r="M15" s="16" t="s">
        <v>32</v>
      </c>
    </row>
    <row r="16" spans="1:13">
      <c r="A16" s="6">
        <v>44903</v>
      </c>
      <c r="B16" s="16" t="s">
        <v>137</v>
      </c>
      <c r="D16" s="16" t="s">
        <v>36</v>
      </c>
      <c r="E16" s="16">
        <v>100</v>
      </c>
      <c r="F16" s="16" t="s">
        <v>12</v>
      </c>
      <c r="G16" s="16">
        <v>6030</v>
      </c>
      <c r="H16" s="16">
        <v>6080</v>
      </c>
      <c r="I16" s="16">
        <v>5950</v>
      </c>
      <c r="J16" s="16">
        <v>6050</v>
      </c>
      <c r="K16" s="5">
        <f t="shared" si="0"/>
        <v>-20</v>
      </c>
      <c r="L16" s="5">
        <f t="shared" si="1"/>
        <v>-2000</v>
      </c>
      <c r="M16" s="16" t="s">
        <v>33</v>
      </c>
    </row>
    <row r="17" spans="1:13">
      <c r="A17" s="6">
        <v>44903</v>
      </c>
      <c r="B17" s="16" t="s">
        <v>20</v>
      </c>
      <c r="D17" s="16" t="s">
        <v>36</v>
      </c>
      <c r="E17" s="16">
        <v>5000</v>
      </c>
      <c r="F17" s="16" t="s">
        <v>10</v>
      </c>
      <c r="G17" s="16">
        <v>285.2</v>
      </c>
      <c r="H17" s="16">
        <v>283.5</v>
      </c>
      <c r="I17" s="16">
        <v>290</v>
      </c>
      <c r="J17" s="16">
        <v>286.3</v>
      </c>
      <c r="K17" s="5">
        <f t="shared" si="0"/>
        <v>1.1000000000000227</v>
      </c>
      <c r="L17" s="5">
        <f t="shared" si="1"/>
        <v>5500.0000000001137</v>
      </c>
      <c r="M17" s="16" t="s">
        <v>32</v>
      </c>
    </row>
    <row r="18" spans="1:13">
      <c r="A18" s="6">
        <v>44903</v>
      </c>
      <c r="B18" s="16" t="s">
        <v>41</v>
      </c>
      <c r="D18" s="16" t="s">
        <v>36</v>
      </c>
      <c r="E18" s="16">
        <v>5000</v>
      </c>
      <c r="F18" s="16" t="s">
        <v>10</v>
      </c>
      <c r="G18" s="16">
        <v>215</v>
      </c>
      <c r="H18" s="16">
        <v>213.5</v>
      </c>
      <c r="I18" s="16">
        <v>217</v>
      </c>
      <c r="J18" s="16">
        <v>216.75</v>
      </c>
      <c r="K18" s="5">
        <f t="shared" si="0"/>
        <v>1.75</v>
      </c>
      <c r="L18" s="5">
        <f t="shared" si="1"/>
        <v>8750</v>
      </c>
      <c r="M18" s="16" t="s">
        <v>32</v>
      </c>
    </row>
    <row r="19" spans="1:13">
      <c r="A19" s="6">
        <v>44903</v>
      </c>
      <c r="B19" s="16" t="s">
        <v>14</v>
      </c>
      <c r="D19" s="16" t="s">
        <v>35</v>
      </c>
      <c r="E19" s="16">
        <v>5000</v>
      </c>
      <c r="F19" s="16" t="s">
        <v>10</v>
      </c>
      <c r="G19" s="16">
        <v>186.6</v>
      </c>
      <c r="H19" s="16">
        <v>185.5</v>
      </c>
      <c r="I19" s="16">
        <v>190</v>
      </c>
      <c r="J19" s="16">
        <v>185.5</v>
      </c>
      <c r="K19" s="5">
        <f t="shared" si="0"/>
        <v>-1.0999999999999943</v>
      </c>
      <c r="L19" s="5">
        <f t="shared" si="1"/>
        <v>-5499.9999999999718</v>
      </c>
      <c r="M19" s="16" t="s">
        <v>33</v>
      </c>
    </row>
    <row r="20" spans="1:13">
      <c r="A20" s="6">
        <v>44904</v>
      </c>
      <c r="B20" s="16" t="s">
        <v>45</v>
      </c>
      <c r="D20" s="16" t="s">
        <v>36</v>
      </c>
      <c r="E20" s="16">
        <v>1250</v>
      </c>
      <c r="F20" s="16" t="s">
        <v>10</v>
      </c>
      <c r="G20" s="16">
        <v>485</v>
      </c>
      <c r="H20" s="16">
        <v>478</v>
      </c>
      <c r="I20" s="16">
        <v>495</v>
      </c>
      <c r="J20" s="16">
        <v>492.5</v>
      </c>
      <c r="K20" s="5">
        <f t="shared" si="0"/>
        <v>7.5</v>
      </c>
      <c r="L20" s="5">
        <f t="shared" si="1"/>
        <v>9375</v>
      </c>
      <c r="M20" s="16" t="s">
        <v>32</v>
      </c>
    </row>
    <row r="21" spans="1:13">
      <c r="A21" s="6">
        <v>44904</v>
      </c>
      <c r="B21" s="16" t="s">
        <v>41</v>
      </c>
      <c r="D21" s="16" t="s">
        <v>35</v>
      </c>
      <c r="E21" s="16">
        <v>5000</v>
      </c>
      <c r="F21" s="16" t="s">
        <v>10</v>
      </c>
      <c r="G21" s="16">
        <v>215.5</v>
      </c>
      <c r="H21" s="16">
        <v>214</v>
      </c>
      <c r="I21" s="16">
        <v>220</v>
      </c>
      <c r="J21" s="16">
        <v>215.8</v>
      </c>
      <c r="K21" s="5">
        <f t="shared" si="0"/>
        <v>0.30000000000001137</v>
      </c>
      <c r="L21" s="5">
        <f t="shared" si="1"/>
        <v>1500.0000000000568</v>
      </c>
      <c r="M21" s="16" t="s">
        <v>32</v>
      </c>
    </row>
    <row r="22" spans="1:13">
      <c r="A22" s="6">
        <v>44904</v>
      </c>
      <c r="B22" s="16" t="s">
        <v>137</v>
      </c>
      <c r="D22" s="16" t="s">
        <v>36</v>
      </c>
      <c r="E22" s="16">
        <v>100</v>
      </c>
      <c r="F22" s="16" t="s">
        <v>12</v>
      </c>
      <c r="G22" s="16">
        <v>5995</v>
      </c>
      <c r="H22" s="16">
        <v>6040</v>
      </c>
      <c r="I22" s="16">
        <v>5900</v>
      </c>
      <c r="J22" s="16">
        <v>5968</v>
      </c>
      <c r="K22" s="5">
        <f t="shared" si="0"/>
        <v>27</v>
      </c>
      <c r="L22" s="5">
        <f t="shared" si="1"/>
        <v>2700</v>
      </c>
      <c r="M22" s="16" t="s">
        <v>32</v>
      </c>
    </row>
    <row r="23" spans="1:13">
      <c r="A23" s="6">
        <v>44904</v>
      </c>
      <c r="B23" s="16" t="s">
        <v>17</v>
      </c>
      <c r="D23" s="16" t="s">
        <v>36</v>
      </c>
      <c r="E23" s="16">
        <v>2500</v>
      </c>
      <c r="F23" s="16" t="s">
        <v>10</v>
      </c>
      <c r="G23" s="16">
        <v>707</v>
      </c>
      <c r="H23" s="16">
        <v>704</v>
      </c>
      <c r="I23" s="16">
        <v>713</v>
      </c>
      <c r="J23" s="16">
        <v>709.15</v>
      </c>
      <c r="K23" s="5">
        <f t="shared" si="0"/>
        <v>2.1499999999999773</v>
      </c>
      <c r="L23" s="5">
        <f t="shared" si="1"/>
        <v>5374.9999999999436</v>
      </c>
      <c r="M23" s="16" t="s">
        <v>32</v>
      </c>
    </row>
    <row r="24" spans="1:13">
      <c r="A24" s="6">
        <v>44904</v>
      </c>
      <c r="B24" s="16" t="s">
        <v>42</v>
      </c>
      <c r="D24" s="16" t="s">
        <v>35</v>
      </c>
      <c r="E24" s="16">
        <v>20</v>
      </c>
      <c r="F24" s="16" t="s">
        <v>10</v>
      </c>
      <c r="G24" s="16">
        <v>53970</v>
      </c>
      <c r="H24" s="16">
        <v>53800</v>
      </c>
      <c r="I24" s="16">
        <v>54300</v>
      </c>
      <c r="J24" s="16">
        <v>53800</v>
      </c>
      <c r="K24" s="5">
        <f t="shared" si="0"/>
        <v>-170</v>
      </c>
      <c r="L24" s="5">
        <f t="shared" si="1"/>
        <v>-3400</v>
      </c>
      <c r="M24" s="16" t="s">
        <v>33</v>
      </c>
    </row>
    <row r="25" spans="1:13">
      <c r="A25" s="6">
        <v>44907</v>
      </c>
      <c r="B25" s="16" t="s">
        <v>42</v>
      </c>
      <c r="D25" s="16" t="s">
        <v>35</v>
      </c>
      <c r="E25" s="16">
        <v>20</v>
      </c>
      <c r="F25" s="16" t="s">
        <v>10</v>
      </c>
      <c r="G25" s="16">
        <v>53820</v>
      </c>
      <c r="H25" s="16">
        <v>53600</v>
      </c>
      <c r="I25" s="16">
        <v>54200</v>
      </c>
      <c r="J25" s="16">
        <v>54070</v>
      </c>
      <c r="K25" s="5">
        <f t="shared" si="0"/>
        <v>250</v>
      </c>
      <c r="L25" s="5">
        <f t="shared" si="1"/>
        <v>5000</v>
      </c>
      <c r="M25" s="16" t="s">
        <v>32</v>
      </c>
    </row>
    <row r="26" spans="1:13">
      <c r="A26" s="6">
        <v>44907</v>
      </c>
      <c r="B26" s="16" t="s">
        <v>38</v>
      </c>
      <c r="D26" s="16" t="s">
        <v>36</v>
      </c>
      <c r="E26" s="16">
        <v>100</v>
      </c>
      <c r="F26" s="16" t="s">
        <v>12</v>
      </c>
      <c r="G26" s="16">
        <v>5860</v>
      </c>
      <c r="H26" s="16">
        <v>5910</v>
      </c>
      <c r="I26" s="16">
        <v>5780</v>
      </c>
      <c r="J26" s="16">
        <v>5834</v>
      </c>
      <c r="K26" s="5">
        <f t="shared" si="0"/>
        <v>26</v>
      </c>
      <c r="L26" s="5">
        <f t="shared" si="1"/>
        <v>2600</v>
      </c>
      <c r="M26" s="16" t="s">
        <v>32</v>
      </c>
    </row>
    <row r="27" spans="1:13">
      <c r="A27" s="6">
        <v>44907</v>
      </c>
      <c r="B27" s="16" t="s">
        <v>20</v>
      </c>
      <c r="D27" s="16" t="s">
        <v>36</v>
      </c>
      <c r="E27" s="16">
        <v>5000</v>
      </c>
      <c r="F27" s="16" t="s">
        <v>12</v>
      </c>
      <c r="G27" s="16">
        <v>287.2</v>
      </c>
      <c r="H27" s="16">
        <v>288.60000000000002</v>
      </c>
      <c r="I27" s="16">
        <v>285</v>
      </c>
      <c r="J27" s="16">
        <v>286.3</v>
      </c>
      <c r="K27" s="5">
        <f t="shared" si="0"/>
        <v>0.89999999999997726</v>
      </c>
      <c r="L27" s="5">
        <f t="shared" si="1"/>
        <v>4499.9999999998863</v>
      </c>
      <c r="M27" s="16" t="s">
        <v>32</v>
      </c>
    </row>
    <row r="28" spans="1:13">
      <c r="A28" s="6">
        <v>44907</v>
      </c>
      <c r="B28" s="16" t="s">
        <v>137</v>
      </c>
      <c r="D28" s="16" t="s">
        <v>35</v>
      </c>
      <c r="E28" s="16">
        <v>100</v>
      </c>
      <c r="F28" s="16" t="s">
        <v>10</v>
      </c>
      <c r="G28" s="16">
        <v>63</v>
      </c>
      <c r="H28" s="16">
        <v>30</v>
      </c>
      <c r="I28" s="16">
        <v>150</v>
      </c>
      <c r="J28" s="16">
        <v>81</v>
      </c>
      <c r="K28" s="5">
        <f t="shared" si="0"/>
        <v>18</v>
      </c>
      <c r="L28" s="5">
        <f t="shared" si="1"/>
        <v>1800</v>
      </c>
      <c r="M28" s="16" t="s">
        <v>32</v>
      </c>
    </row>
    <row r="29" spans="1:13">
      <c r="A29" s="6">
        <v>44908</v>
      </c>
      <c r="B29" s="16" t="s">
        <v>37</v>
      </c>
      <c r="D29" s="16" t="s">
        <v>36</v>
      </c>
      <c r="E29" s="16">
        <v>10</v>
      </c>
      <c r="F29" s="16" t="s">
        <v>10</v>
      </c>
      <c r="G29" s="16">
        <v>68100</v>
      </c>
      <c r="H29" s="16">
        <v>67700</v>
      </c>
      <c r="I29" s="16">
        <v>68700</v>
      </c>
      <c r="J29" s="16">
        <v>68240</v>
      </c>
      <c r="K29" s="5">
        <f t="shared" si="0"/>
        <v>140</v>
      </c>
      <c r="L29" s="5">
        <f t="shared" si="1"/>
        <v>1400</v>
      </c>
      <c r="M29" s="16" t="s">
        <v>32</v>
      </c>
    </row>
    <row r="30" spans="1:13">
      <c r="A30" s="6">
        <v>44908</v>
      </c>
      <c r="B30" s="16" t="s">
        <v>37</v>
      </c>
      <c r="D30" s="16" t="s">
        <v>36</v>
      </c>
      <c r="E30" s="16">
        <v>10</v>
      </c>
      <c r="F30" s="16" t="s">
        <v>10</v>
      </c>
      <c r="G30" s="16">
        <v>68600</v>
      </c>
      <c r="H30" s="16">
        <v>68200</v>
      </c>
      <c r="I30" s="16">
        <v>69500</v>
      </c>
      <c r="J30" s="16">
        <v>69350</v>
      </c>
      <c r="K30" s="5">
        <f t="shared" si="0"/>
        <v>750</v>
      </c>
      <c r="L30" s="5">
        <f t="shared" si="1"/>
        <v>7500</v>
      </c>
      <c r="M30" s="16" t="s">
        <v>32</v>
      </c>
    </row>
    <row r="31" spans="1:13">
      <c r="A31" s="6">
        <v>44909</v>
      </c>
      <c r="B31" s="16" t="s">
        <v>42</v>
      </c>
      <c r="D31" s="16" t="s">
        <v>36</v>
      </c>
      <c r="E31" s="16">
        <v>20</v>
      </c>
      <c r="F31" s="16" t="s">
        <v>10</v>
      </c>
      <c r="G31" s="16">
        <v>54320</v>
      </c>
      <c r="H31" s="16">
        <v>54120</v>
      </c>
      <c r="I31" s="16">
        <v>54700</v>
      </c>
      <c r="J31" s="16">
        <v>54430</v>
      </c>
      <c r="K31" s="5">
        <f t="shared" si="0"/>
        <v>110</v>
      </c>
      <c r="L31" s="5">
        <f t="shared" si="1"/>
        <v>2200</v>
      </c>
      <c r="M31" s="16" t="s">
        <v>32</v>
      </c>
    </row>
    <row r="32" spans="1:13">
      <c r="A32" s="6">
        <v>44909</v>
      </c>
      <c r="B32" s="16" t="s">
        <v>41</v>
      </c>
      <c r="D32" s="16" t="s">
        <v>36</v>
      </c>
      <c r="E32" s="16">
        <v>5000</v>
      </c>
      <c r="F32" s="16" t="s">
        <v>10</v>
      </c>
      <c r="G32" s="16">
        <v>212.2</v>
      </c>
      <c r="H32" s="16">
        <v>211</v>
      </c>
      <c r="I32" s="16">
        <v>215</v>
      </c>
      <c r="J32" s="16">
        <v>212.9</v>
      </c>
      <c r="K32" s="5">
        <f t="shared" si="0"/>
        <v>0.70000000000001705</v>
      </c>
      <c r="L32" s="5">
        <f t="shared" si="1"/>
        <v>3500.0000000000855</v>
      </c>
      <c r="M32" s="16" t="s">
        <v>32</v>
      </c>
    </row>
    <row r="33" spans="1:13">
      <c r="A33" s="6">
        <v>44911</v>
      </c>
      <c r="B33" s="16" t="s">
        <v>39</v>
      </c>
      <c r="D33" s="16" t="s">
        <v>36</v>
      </c>
      <c r="E33" s="16">
        <v>10000</v>
      </c>
      <c r="F33" s="16" t="s">
        <v>12</v>
      </c>
      <c r="G33" s="16">
        <v>88.18</v>
      </c>
      <c r="H33" s="16">
        <v>88.48</v>
      </c>
      <c r="I33" s="16">
        <v>87.8</v>
      </c>
      <c r="J33" s="16">
        <v>88.08</v>
      </c>
      <c r="K33" s="5">
        <f t="shared" si="0"/>
        <v>0.10000000000000853</v>
      </c>
      <c r="L33" s="5">
        <f t="shared" si="1"/>
        <v>1000.0000000000853</v>
      </c>
      <c r="M33" s="16" t="s">
        <v>32</v>
      </c>
    </row>
    <row r="34" spans="1:13">
      <c r="A34" s="6">
        <v>44911</v>
      </c>
      <c r="B34" s="16" t="s">
        <v>41</v>
      </c>
      <c r="D34" s="16" t="s">
        <v>36</v>
      </c>
      <c r="E34" s="16">
        <v>5000</v>
      </c>
      <c r="F34" s="16" t="s">
        <v>12</v>
      </c>
      <c r="G34" s="16">
        <v>211</v>
      </c>
      <c r="H34" s="16">
        <v>212</v>
      </c>
      <c r="I34" s="16">
        <v>209</v>
      </c>
      <c r="J34" s="16">
        <v>210.4</v>
      </c>
      <c r="K34" s="5">
        <f t="shared" si="0"/>
        <v>0.59999999999999432</v>
      </c>
      <c r="L34" s="5">
        <f t="shared" si="1"/>
        <v>2999.9999999999718</v>
      </c>
      <c r="M34" s="16" t="s">
        <v>32</v>
      </c>
    </row>
    <row r="35" spans="1:13">
      <c r="A35" s="6">
        <v>44911</v>
      </c>
      <c r="B35" s="16" t="s">
        <v>46</v>
      </c>
      <c r="D35" s="16" t="s">
        <v>36</v>
      </c>
      <c r="E35" s="16">
        <v>10000</v>
      </c>
      <c r="F35" s="16" t="s">
        <v>12</v>
      </c>
      <c r="G35" s="16">
        <v>60.5</v>
      </c>
      <c r="H35" s="16">
        <v>60.8</v>
      </c>
      <c r="I35" s="16">
        <v>60.1</v>
      </c>
      <c r="J35" s="16">
        <v>60.43</v>
      </c>
      <c r="K35" s="5">
        <f t="shared" si="0"/>
        <v>7.0000000000000284E-2</v>
      </c>
      <c r="L35" s="5">
        <f t="shared" si="1"/>
        <v>700.00000000000284</v>
      </c>
      <c r="M35" s="16" t="s">
        <v>32</v>
      </c>
    </row>
    <row r="36" spans="1:13">
      <c r="A36" s="6">
        <v>44911</v>
      </c>
      <c r="B36" s="16" t="s">
        <v>38</v>
      </c>
      <c r="D36" s="16" t="s">
        <v>36</v>
      </c>
      <c r="E36" s="16">
        <v>100</v>
      </c>
      <c r="F36" s="16" t="s">
        <v>10</v>
      </c>
      <c r="G36" s="16">
        <v>6140</v>
      </c>
      <c r="H36" s="16">
        <v>6070</v>
      </c>
      <c r="I36" s="16">
        <v>6210</v>
      </c>
      <c r="J36" s="16">
        <v>6165</v>
      </c>
      <c r="K36" s="5">
        <f t="shared" si="0"/>
        <v>25</v>
      </c>
      <c r="L36" s="5">
        <f t="shared" si="1"/>
        <v>2500</v>
      </c>
      <c r="M36" s="16" t="s">
        <v>32</v>
      </c>
    </row>
    <row r="37" spans="1:13">
      <c r="A37" s="6">
        <v>44912</v>
      </c>
      <c r="B37" s="16" t="s">
        <v>17</v>
      </c>
      <c r="D37" s="16" t="s">
        <v>36</v>
      </c>
      <c r="E37" s="16">
        <v>2500</v>
      </c>
      <c r="F37" s="16" t="s">
        <v>12</v>
      </c>
      <c r="G37" s="16">
        <v>707</v>
      </c>
      <c r="H37" s="16">
        <v>709</v>
      </c>
      <c r="I37" s="16">
        <v>704</v>
      </c>
      <c r="J37" s="16">
        <v>704.9</v>
      </c>
      <c r="K37" s="5">
        <f t="shared" si="0"/>
        <v>2.1000000000000227</v>
      </c>
      <c r="L37" s="5">
        <f t="shared" si="1"/>
        <v>5250.0000000000564</v>
      </c>
      <c r="M37" s="16" t="s">
        <v>32</v>
      </c>
    </row>
    <row r="38" spans="1:13">
      <c r="A38" s="6">
        <v>44912</v>
      </c>
      <c r="B38" s="16" t="s">
        <v>38</v>
      </c>
      <c r="D38" s="16" t="s">
        <v>36</v>
      </c>
      <c r="E38" s="16">
        <v>100</v>
      </c>
      <c r="F38" s="16" t="s">
        <v>12</v>
      </c>
      <c r="G38" s="16">
        <v>6300</v>
      </c>
      <c r="H38" s="16">
        <v>6370</v>
      </c>
      <c r="I38" s="16">
        <v>6200</v>
      </c>
      <c r="J38" s="16">
        <v>6226</v>
      </c>
      <c r="K38" s="5">
        <f t="shared" si="0"/>
        <v>74</v>
      </c>
      <c r="L38" s="5">
        <f t="shared" si="1"/>
        <v>7400</v>
      </c>
      <c r="M38" s="16" t="s">
        <v>32</v>
      </c>
    </row>
    <row r="39" spans="1:13">
      <c r="A39" s="6">
        <v>44915</v>
      </c>
      <c r="B39" s="16" t="s">
        <v>38</v>
      </c>
      <c r="D39" s="16" t="s">
        <v>36</v>
      </c>
      <c r="E39" s="16">
        <v>100</v>
      </c>
      <c r="F39" s="16" t="s">
        <v>12</v>
      </c>
      <c r="G39" s="16">
        <v>6260</v>
      </c>
      <c r="H39" s="16">
        <v>6310</v>
      </c>
      <c r="I39" s="16">
        <v>6200</v>
      </c>
      <c r="J39" s="16">
        <v>6310</v>
      </c>
      <c r="K39" s="5">
        <f t="shared" si="0"/>
        <v>-50</v>
      </c>
      <c r="L39" s="5">
        <f t="shared" si="1"/>
        <v>-5000</v>
      </c>
      <c r="M39" s="16" t="s">
        <v>33</v>
      </c>
    </row>
    <row r="40" spans="1:13">
      <c r="A40" s="6">
        <v>44916</v>
      </c>
      <c r="B40" s="16" t="s">
        <v>20</v>
      </c>
      <c r="D40" s="16" t="s">
        <v>36</v>
      </c>
      <c r="E40" s="16">
        <v>5000</v>
      </c>
      <c r="F40" s="16" t="s">
        <v>10</v>
      </c>
      <c r="G40" s="16">
        <v>274.60000000000002</v>
      </c>
      <c r="H40" s="16">
        <v>272.3</v>
      </c>
      <c r="I40" s="16">
        <v>280</v>
      </c>
      <c r="J40" s="16">
        <v>272.3</v>
      </c>
      <c r="K40" s="5">
        <f t="shared" si="0"/>
        <v>-2.3000000000000114</v>
      </c>
      <c r="L40" s="5">
        <f t="shared" si="1"/>
        <v>-11500.000000000056</v>
      </c>
      <c r="M40" s="16" t="s">
        <v>33</v>
      </c>
    </row>
    <row r="41" spans="1:13">
      <c r="A41" s="6">
        <v>44917</v>
      </c>
      <c r="B41" s="16" t="s">
        <v>38</v>
      </c>
      <c r="D41" s="16" t="s">
        <v>36</v>
      </c>
      <c r="E41" s="16">
        <v>100</v>
      </c>
      <c r="F41" s="16" t="s">
        <v>10</v>
      </c>
      <c r="G41" s="16">
        <v>6570</v>
      </c>
      <c r="H41" s="16">
        <v>6510</v>
      </c>
      <c r="I41" s="16">
        <v>6650</v>
      </c>
      <c r="J41" s="16">
        <v>6604</v>
      </c>
      <c r="K41" s="5">
        <f t="shared" si="0"/>
        <v>34</v>
      </c>
      <c r="L41" s="5">
        <f t="shared" si="1"/>
        <v>3400</v>
      </c>
      <c r="M41" s="16" t="s">
        <v>32</v>
      </c>
    </row>
    <row r="42" spans="1:13">
      <c r="A42" s="6">
        <v>44917</v>
      </c>
      <c r="B42" s="16" t="s">
        <v>20</v>
      </c>
      <c r="D42" s="16" t="s">
        <v>36</v>
      </c>
      <c r="E42" s="16">
        <v>5000</v>
      </c>
      <c r="F42" s="16" t="s">
        <v>10</v>
      </c>
      <c r="G42" s="16">
        <v>269.2</v>
      </c>
      <c r="H42" s="16">
        <v>267</v>
      </c>
      <c r="I42" s="16">
        <v>276</v>
      </c>
      <c r="J42" s="16">
        <v>267</v>
      </c>
      <c r="K42" s="5">
        <f t="shared" si="0"/>
        <v>-2.1999999999999886</v>
      </c>
      <c r="L42" s="5">
        <f t="shared" si="1"/>
        <v>-10999.999999999944</v>
      </c>
      <c r="M42" s="16" t="s">
        <v>33</v>
      </c>
    </row>
    <row r="43" spans="1:13">
      <c r="A43" s="6">
        <v>44918</v>
      </c>
      <c r="B43" s="16" t="s">
        <v>46</v>
      </c>
      <c r="D43" s="16" t="s">
        <v>36</v>
      </c>
      <c r="E43" s="16">
        <v>10000</v>
      </c>
      <c r="F43" s="16" t="s">
        <v>12</v>
      </c>
      <c r="G43" s="16">
        <v>62.5</v>
      </c>
      <c r="H43" s="16">
        <v>62.8</v>
      </c>
      <c r="I43" s="16">
        <v>62.1</v>
      </c>
      <c r="J43" s="16">
        <v>62.43</v>
      </c>
      <c r="K43" s="5">
        <f t="shared" si="0"/>
        <v>7.0000000000000284E-2</v>
      </c>
      <c r="L43" s="5">
        <f t="shared" si="1"/>
        <v>700.00000000000284</v>
      </c>
      <c r="M43" s="16" t="s">
        <v>32</v>
      </c>
    </row>
    <row r="44" spans="1:13">
      <c r="A44" s="6">
        <v>44918</v>
      </c>
      <c r="B44" s="16" t="s">
        <v>45</v>
      </c>
      <c r="D44" s="16" t="s">
        <v>36</v>
      </c>
      <c r="E44" s="16">
        <v>1250</v>
      </c>
      <c r="F44" s="16" t="s">
        <v>10</v>
      </c>
      <c r="G44" s="16">
        <v>416</v>
      </c>
      <c r="H44" s="16">
        <v>410</v>
      </c>
      <c r="I44" s="16">
        <v>430</v>
      </c>
      <c r="J44" s="16">
        <v>417.8</v>
      </c>
      <c r="K44" s="5">
        <f t="shared" si="0"/>
        <v>1.8000000000000114</v>
      </c>
      <c r="L44" s="5">
        <f t="shared" si="1"/>
        <v>2250.0000000000141</v>
      </c>
      <c r="M44" s="16" t="s">
        <v>32</v>
      </c>
    </row>
    <row r="45" spans="1:13">
      <c r="A45" s="6">
        <v>44918</v>
      </c>
      <c r="B45" s="16" t="s">
        <v>42</v>
      </c>
      <c r="D45" s="16" t="s">
        <v>36</v>
      </c>
      <c r="E45" s="16">
        <v>20</v>
      </c>
      <c r="F45" s="16" t="s">
        <v>12</v>
      </c>
      <c r="G45" s="16">
        <v>54100</v>
      </c>
      <c r="H45" s="16">
        <v>54300</v>
      </c>
      <c r="I45" s="16">
        <v>53800</v>
      </c>
      <c r="J45" s="16">
        <v>54030</v>
      </c>
      <c r="K45" s="5">
        <f t="shared" si="0"/>
        <v>70</v>
      </c>
      <c r="L45" s="5">
        <f t="shared" si="1"/>
        <v>1400</v>
      </c>
      <c r="M45" s="16" t="s">
        <v>32</v>
      </c>
    </row>
    <row r="46" spans="1:13">
      <c r="A46" s="6">
        <v>44918</v>
      </c>
      <c r="B46" s="16" t="s">
        <v>125</v>
      </c>
      <c r="D46" s="16" t="s">
        <v>35</v>
      </c>
      <c r="E46" s="16">
        <v>1250</v>
      </c>
      <c r="F46" s="16" t="s">
        <v>10</v>
      </c>
      <c r="G46" s="16">
        <v>25.5</v>
      </c>
      <c r="H46" s="16">
        <v>20</v>
      </c>
      <c r="I46" s="16">
        <v>40</v>
      </c>
      <c r="J46" s="16">
        <v>20</v>
      </c>
      <c r="K46" s="5">
        <f t="shared" si="0"/>
        <v>-5.5</v>
      </c>
      <c r="L46" s="5">
        <f t="shared" si="1"/>
        <v>-6875</v>
      </c>
      <c r="M46" s="16" t="s">
        <v>33</v>
      </c>
    </row>
    <row r="47" spans="1:13">
      <c r="A47" s="6">
        <v>44922</v>
      </c>
      <c r="B47" s="16" t="s">
        <v>14</v>
      </c>
      <c r="D47" s="16" t="s">
        <v>35</v>
      </c>
      <c r="E47" s="16">
        <v>5000</v>
      </c>
      <c r="F47" s="16" t="s">
        <v>10</v>
      </c>
      <c r="G47" s="16">
        <v>189</v>
      </c>
      <c r="H47" s="16">
        <v>188</v>
      </c>
      <c r="I47" s="16">
        <v>192</v>
      </c>
      <c r="J47" s="16">
        <v>190.7</v>
      </c>
      <c r="K47" s="5">
        <f t="shared" si="0"/>
        <v>1.6999999999999886</v>
      </c>
      <c r="L47" s="5">
        <f t="shared" si="1"/>
        <v>8499.9999999999436</v>
      </c>
      <c r="M47" s="16" t="s">
        <v>32</v>
      </c>
    </row>
    <row r="48" spans="1:13">
      <c r="A48" s="6">
        <v>44922</v>
      </c>
      <c r="B48" s="16" t="s">
        <v>42</v>
      </c>
      <c r="D48" s="16" t="s">
        <v>35</v>
      </c>
      <c r="E48" s="16">
        <v>20</v>
      </c>
      <c r="F48" s="16" t="s">
        <v>10</v>
      </c>
      <c r="G48" s="16">
        <v>54380</v>
      </c>
      <c r="H48" s="16">
        <v>54180</v>
      </c>
      <c r="I48" s="16">
        <v>54600</v>
      </c>
      <c r="J48" s="16">
        <v>54440</v>
      </c>
      <c r="K48" s="5">
        <f t="shared" si="0"/>
        <v>60</v>
      </c>
      <c r="L48" s="5">
        <f t="shared" si="1"/>
        <v>1200</v>
      </c>
      <c r="M48" s="16" t="s">
        <v>32</v>
      </c>
    </row>
    <row r="49" spans="1:13">
      <c r="A49" s="6">
        <v>44922</v>
      </c>
      <c r="B49" s="16" t="s">
        <v>38</v>
      </c>
      <c r="D49" s="16" t="s">
        <v>36</v>
      </c>
      <c r="E49" s="16">
        <v>100</v>
      </c>
      <c r="F49" s="16" t="s">
        <v>10</v>
      </c>
      <c r="G49" s="16">
        <v>6620</v>
      </c>
      <c r="H49" s="16">
        <v>6570</v>
      </c>
      <c r="I49" s="16">
        <v>6730</v>
      </c>
      <c r="J49" s="16">
        <v>6715</v>
      </c>
      <c r="K49" s="5">
        <f t="shared" si="0"/>
        <v>95</v>
      </c>
      <c r="L49" s="5">
        <f t="shared" si="1"/>
        <v>9500</v>
      </c>
      <c r="M49" s="16" t="s">
        <v>32</v>
      </c>
    </row>
    <row r="50" spans="1:13">
      <c r="A50" s="6">
        <v>44922</v>
      </c>
      <c r="B50" s="16" t="s">
        <v>37</v>
      </c>
      <c r="D50" s="16" t="s">
        <v>35</v>
      </c>
      <c r="E50" s="16">
        <v>10</v>
      </c>
      <c r="F50" s="16" t="s">
        <v>10</v>
      </c>
      <c r="G50" s="16">
        <v>69700</v>
      </c>
      <c r="H50" s="16">
        <v>69200</v>
      </c>
      <c r="I50" s="16">
        <v>71000</v>
      </c>
      <c r="J50" s="16">
        <v>69200</v>
      </c>
      <c r="K50" s="5">
        <f t="shared" si="0"/>
        <v>-500</v>
      </c>
      <c r="L50" s="5">
        <f t="shared" si="1"/>
        <v>-5000</v>
      </c>
      <c r="M50" s="16" t="s">
        <v>33</v>
      </c>
    </row>
    <row r="51" spans="1:13">
      <c r="A51" s="6">
        <v>44922</v>
      </c>
      <c r="B51" s="16" t="s">
        <v>42</v>
      </c>
      <c r="D51" s="16" t="s">
        <v>35</v>
      </c>
      <c r="E51" s="16">
        <v>20</v>
      </c>
      <c r="F51" s="16" t="s">
        <v>10</v>
      </c>
      <c r="G51" s="16">
        <v>54700</v>
      </c>
      <c r="H51" s="16">
        <v>54500</v>
      </c>
      <c r="I51" s="16">
        <v>55100</v>
      </c>
      <c r="J51" s="16">
        <v>54500</v>
      </c>
      <c r="K51" s="5">
        <f t="shared" si="0"/>
        <v>-200</v>
      </c>
      <c r="L51" s="5">
        <f t="shared" si="1"/>
        <v>-4000</v>
      </c>
      <c r="M51" s="16" t="s">
        <v>33</v>
      </c>
    </row>
    <row r="52" spans="1:13">
      <c r="A52" s="6">
        <v>44923</v>
      </c>
      <c r="B52" s="16" t="s">
        <v>42</v>
      </c>
      <c r="D52" s="16" t="s">
        <v>36</v>
      </c>
      <c r="E52" s="16">
        <v>20</v>
      </c>
      <c r="F52" s="16" t="s">
        <v>10</v>
      </c>
      <c r="G52" s="16">
        <v>54400</v>
      </c>
      <c r="H52" s="16">
        <v>54180</v>
      </c>
      <c r="I52" s="16">
        <v>54800</v>
      </c>
      <c r="J52" s="16">
        <v>54180</v>
      </c>
      <c r="K52" s="5">
        <f t="shared" si="0"/>
        <v>-220</v>
      </c>
      <c r="L52" s="5">
        <f t="shared" si="1"/>
        <v>-4400</v>
      </c>
      <c r="M52" s="16" t="s">
        <v>33</v>
      </c>
    </row>
    <row r="53" spans="1:13">
      <c r="A53" s="6">
        <v>44923</v>
      </c>
      <c r="B53" s="16" t="s">
        <v>14</v>
      </c>
      <c r="D53" s="16" t="s">
        <v>35</v>
      </c>
      <c r="E53" s="16">
        <v>5000</v>
      </c>
      <c r="F53" s="16" t="s">
        <v>10</v>
      </c>
      <c r="G53" s="16">
        <v>189.4</v>
      </c>
      <c r="H53" s="16">
        <v>188.5</v>
      </c>
      <c r="I53" s="16">
        <v>192</v>
      </c>
      <c r="J53" s="16">
        <v>190</v>
      </c>
      <c r="K53" s="5">
        <f t="shared" si="0"/>
        <v>0.59999999999999432</v>
      </c>
      <c r="L53" s="5">
        <f t="shared" si="1"/>
        <v>2999.9999999999718</v>
      </c>
      <c r="M53" s="16" t="s">
        <v>32</v>
      </c>
    </row>
    <row r="54" spans="1:13">
      <c r="A54" s="6">
        <v>44923</v>
      </c>
      <c r="B54" s="16" t="s">
        <v>45</v>
      </c>
      <c r="D54" s="16" t="s">
        <v>36</v>
      </c>
      <c r="E54" s="16">
        <v>1250</v>
      </c>
      <c r="F54" s="16" t="s">
        <v>10</v>
      </c>
      <c r="G54" s="16">
        <v>410</v>
      </c>
      <c r="H54" s="16">
        <v>405</v>
      </c>
      <c r="I54" s="16">
        <v>420</v>
      </c>
      <c r="J54" s="16">
        <v>411.5</v>
      </c>
      <c r="K54" s="5">
        <f t="shared" si="0"/>
        <v>1.5</v>
      </c>
      <c r="L54" s="5">
        <f t="shared" si="1"/>
        <v>1875</v>
      </c>
      <c r="M54" s="16" t="s">
        <v>32</v>
      </c>
    </row>
    <row r="55" spans="1:13">
      <c r="A55" s="6">
        <v>44923</v>
      </c>
      <c r="B55" s="16" t="s">
        <v>41</v>
      </c>
      <c r="D55" s="16" t="s">
        <v>35</v>
      </c>
      <c r="E55" s="16">
        <v>5000</v>
      </c>
      <c r="F55" s="16" t="s">
        <v>10</v>
      </c>
      <c r="G55" s="16">
        <v>208.5</v>
      </c>
      <c r="H55" s="16">
        <v>207</v>
      </c>
      <c r="I55" s="16">
        <v>212</v>
      </c>
      <c r="J55" s="16">
        <v>208.3</v>
      </c>
      <c r="K55" s="5">
        <f t="shared" si="0"/>
        <v>-0.19999999999998863</v>
      </c>
      <c r="L55" s="5">
        <f t="shared" si="1"/>
        <v>-999.99999999994316</v>
      </c>
      <c r="M55" s="16" t="s">
        <v>33</v>
      </c>
    </row>
    <row r="56" spans="1:13">
      <c r="A56" s="6">
        <v>44924</v>
      </c>
      <c r="B56" s="16" t="s">
        <v>42</v>
      </c>
      <c r="D56" s="16" t="s">
        <v>36</v>
      </c>
      <c r="E56" s="16">
        <v>20</v>
      </c>
      <c r="F56" s="16" t="s">
        <v>10</v>
      </c>
      <c r="G56" s="16">
        <v>54320</v>
      </c>
      <c r="H56" s="16">
        <v>54120</v>
      </c>
      <c r="I56" s="16">
        <v>54600</v>
      </c>
      <c r="J56" s="16">
        <v>54422</v>
      </c>
      <c r="K56" s="5">
        <f t="shared" si="0"/>
        <v>102</v>
      </c>
      <c r="L56" s="5">
        <f t="shared" si="1"/>
        <v>2040</v>
      </c>
      <c r="M56" s="16" t="s">
        <v>32</v>
      </c>
    </row>
    <row r="57" spans="1:13">
      <c r="A57" s="6">
        <v>44924</v>
      </c>
      <c r="B57" s="16" t="s">
        <v>43</v>
      </c>
      <c r="D57" s="16" t="s">
        <v>36</v>
      </c>
      <c r="E57" s="16">
        <v>10000</v>
      </c>
      <c r="F57" s="16" t="s">
        <v>10</v>
      </c>
      <c r="G57" s="16">
        <v>99.8</v>
      </c>
      <c r="H57" s="16">
        <v>99.5</v>
      </c>
      <c r="I57" s="16">
        <v>100.15</v>
      </c>
      <c r="J57" s="16">
        <v>99.88</v>
      </c>
      <c r="K57" s="5">
        <f t="shared" si="0"/>
        <v>7.9999999999998295E-2</v>
      </c>
      <c r="L57" s="5">
        <f t="shared" si="1"/>
        <v>799.99999999998295</v>
      </c>
      <c r="M57" s="16" t="s">
        <v>32</v>
      </c>
    </row>
    <row r="58" spans="1:13">
      <c r="A58" s="6">
        <v>44924</v>
      </c>
      <c r="B58" s="16" t="s">
        <v>42</v>
      </c>
      <c r="D58" s="16" t="s">
        <v>36</v>
      </c>
      <c r="E58" s="16">
        <v>20</v>
      </c>
      <c r="F58" s="16" t="s">
        <v>10</v>
      </c>
      <c r="G58" s="16">
        <v>54500</v>
      </c>
      <c r="H58" s="16">
        <v>54300</v>
      </c>
      <c r="I58" s="16">
        <v>54750</v>
      </c>
      <c r="J58" s="16">
        <v>54570</v>
      </c>
      <c r="K58" s="5">
        <f t="shared" si="0"/>
        <v>70</v>
      </c>
      <c r="L58" s="5">
        <f t="shared" si="1"/>
        <v>1400</v>
      </c>
      <c r="M58" s="16" t="s">
        <v>32</v>
      </c>
    </row>
    <row r="59" spans="1:13">
      <c r="A59" s="6">
        <v>44924</v>
      </c>
      <c r="B59" s="16" t="s">
        <v>42</v>
      </c>
      <c r="D59" s="16" t="s">
        <v>35</v>
      </c>
      <c r="E59" s="16">
        <v>20</v>
      </c>
      <c r="F59" s="16" t="s">
        <v>10</v>
      </c>
      <c r="G59" s="16">
        <v>54550</v>
      </c>
      <c r="H59" s="16">
        <v>54350</v>
      </c>
      <c r="I59" s="16">
        <v>54900</v>
      </c>
      <c r="J59" s="16">
        <v>54700</v>
      </c>
      <c r="K59" s="5">
        <f t="shared" si="0"/>
        <v>150</v>
      </c>
      <c r="L59" s="5">
        <f t="shared" si="1"/>
        <v>3000</v>
      </c>
      <c r="M59" s="16" t="s">
        <v>32</v>
      </c>
    </row>
    <row r="60" spans="1:13">
      <c r="A60" s="6">
        <v>44925</v>
      </c>
      <c r="B60" s="16" t="s">
        <v>41</v>
      </c>
      <c r="D60" s="16" t="s">
        <v>36</v>
      </c>
      <c r="E60" s="16">
        <v>5000</v>
      </c>
      <c r="F60" s="16" t="s">
        <v>10</v>
      </c>
      <c r="G60" s="16">
        <v>211</v>
      </c>
      <c r="H60" s="16">
        <v>209.8</v>
      </c>
      <c r="I60" s="16">
        <v>214</v>
      </c>
      <c r="J60" s="16">
        <v>209.8</v>
      </c>
      <c r="K60" s="5">
        <f t="shared" si="0"/>
        <v>-1.1999999999999886</v>
      </c>
      <c r="L60" s="5">
        <f t="shared" si="1"/>
        <v>-5999.9999999999436</v>
      </c>
      <c r="M60" s="16" t="s">
        <v>33</v>
      </c>
    </row>
    <row r="61" spans="1:13">
      <c r="A61" s="6">
        <v>44925</v>
      </c>
      <c r="B61" s="16" t="s">
        <v>42</v>
      </c>
      <c r="D61" s="16" t="s">
        <v>36</v>
      </c>
      <c r="E61" s="16">
        <v>20</v>
      </c>
      <c r="F61" s="16" t="s">
        <v>10</v>
      </c>
      <c r="G61" s="16">
        <v>54840</v>
      </c>
      <c r="H61" s="16">
        <v>54640</v>
      </c>
      <c r="I61" s="16">
        <v>55100</v>
      </c>
      <c r="J61" s="16">
        <v>54910</v>
      </c>
      <c r="K61" s="5">
        <f t="shared" si="0"/>
        <v>70</v>
      </c>
      <c r="L61" s="5">
        <f t="shared" si="1"/>
        <v>1400</v>
      </c>
      <c r="M61" s="16" t="s">
        <v>32</v>
      </c>
    </row>
    <row r="62" spans="1:13">
      <c r="A62" s="6">
        <v>44925</v>
      </c>
      <c r="B62" s="16" t="s">
        <v>37</v>
      </c>
      <c r="D62" s="16" t="s">
        <v>36</v>
      </c>
      <c r="E62" s="16">
        <v>10</v>
      </c>
      <c r="F62" s="16" t="s">
        <v>10</v>
      </c>
      <c r="G62" s="16">
        <v>69800</v>
      </c>
      <c r="H62" s="16">
        <v>68180</v>
      </c>
      <c r="I62" s="16">
        <v>71000</v>
      </c>
      <c r="J62" s="16">
        <v>69350</v>
      </c>
      <c r="K62" s="5">
        <f t="shared" si="0"/>
        <v>-450</v>
      </c>
      <c r="L62" s="5">
        <f t="shared" si="1"/>
        <v>-4500</v>
      </c>
      <c r="M62" s="16" t="s">
        <v>33</v>
      </c>
    </row>
    <row r="63" spans="1:13">
      <c r="K63" s="5"/>
      <c r="L63" s="5">
        <f>SUM(L2:L62)</f>
        <v>99065.000000000175</v>
      </c>
    </row>
    <row r="64" spans="1:13">
      <c r="D64" s="16" t="s">
        <v>152</v>
      </c>
      <c r="E64" s="16">
        <v>61</v>
      </c>
    </row>
    <row r="66" spans="7:13">
      <c r="G66" s="36" t="s">
        <v>150</v>
      </c>
      <c r="H66" s="37"/>
      <c r="I66" s="37"/>
      <c r="J66" s="37"/>
      <c r="K66" s="37"/>
      <c r="L66" s="37"/>
      <c r="M66" s="38"/>
    </row>
    <row r="67" spans="7:13" ht="30">
      <c r="G67" s="18" t="s">
        <v>21</v>
      </c>
      <c r="H67" s="7" t="s">
        <v>22</v>
      </c>
      <c r="I67" s="7" t="s">
        <v>23</v>
      </c>
      <c r="J67" s="7" t="s">
        <v>24</v>
      </c>
      <c r="K67" s="7" t="s">
        <v>25</v>
      </c>
      <c r="L67" s="7" t="s">
        <v>26</v>
      </c>
      <c r="M67" s="8" t="s">
        <v>27</v>
      </c>
    </row>
    <row r="68" spans="7:13">
      <c r="G68" s="19"/>
      <c r="H68" s="9"/>
      <c r="I68" s="9"/>
      <c r="J68" s="9"/>
      <c r="K68" s="10"/>
      <c r="L68" s="11"/>
      <c r="M68" s="12"/>
    </row>
    <row r="69" spans="7:13">
      <c r="G69" s="19" t="s">
        <v>48</v>
      </c>
      <c r="H69" s="9">
        <v>61</v>
      </c>
      <c r="I69" s="9">
        <v>0</v>
      </c>
      <c r="J69" s="9">
        <v>61</v>
      </c>
      <c r="K69" s="10">
        <v>47</v>
      </c>
      <c r="L69" s="11">
        <f t="shared" ref="L69" si="2">+K69/J69</f>
        <v>0.77049180327868849</v>
      </c>
      <c r="M69" s="12">
        <v>99065</v>
      </c>
    </row>
    <row r="70" spans="7:13">
      <c r="G70" s="20"/>
      <c r="H70" s="13"/>
      <c r="I70" s="13"/>
      <c r="J70" s="13"/>
      <c r="K70" s="13"/>
      <c r="L70" s="14"/>
      <c r="M70" s="15"/>
    </row>
  </sheetData>
  <autoFilter ref="A1:M63"/>
  <mergeCells count="1">
    <mergeCell ref="G66:M6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79"/>
  <sheetViews>
    <sheetView topLeftCell="A62" workbookViewId="0">
      <selection activeCell="M76" sqref="M76"/>
    </sheetView>
  </sheetViews>
  <sheetFormatPr defaultRowHeight="15"/>
  <cols>
    <col min="1" max="1" width="14.28515625" style="16" customWidth="1"/>
    <col min="2" max="2" width="18.5703125" customWidth="1"/>
    <col min="3" max="3" width="0.140625" hidden="1" customWidth="1"/>
    <col min="4" max="4" width="12.42578125" customWidth="1"/>
    <col min="5" max="5" width="14.140625" customWidth="1"/>
    <col min="6" max="6" width="15.28515625" style="16" customWidth="1"/>
    <col min="7" max="7" width="17" customWidth="1"/>
    <col min="8" max="8" width="13.5703125" customWidth="1"/>
    <col min="9" max="9" width="14.42578125" customWidth="1"/>
    <col min="10" max="10" width="14.7109375" customWidth="1"/>
    <col min="11" max="11" width="13.5703125" customWidth="1"/>
    <col min="12" max="12" width="13.85546875" customWidth="1"/>
    <col min="13" max="13" width="12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44929</v>
      </c>
      <c r="B2" s="16" t="s">
        <v>42</v>
      </c>
      <c r="D2" s="16" t="s">
        <v>36</v>
      </c>
      <c r="E2" s="16">
        <v>20</v>
      </c>
      <c r="F2" s="16" t="s">
        <v>10</v>
      </c>
      <c r="G2" s="16">
        <v>55375</v>
      </c>
      <c r="H2" s="16">
        <v>55050</v>
      </c>
      <c r="I2" s="16">
        <v>55800</v>
      </c>
      <c r="J2" s="16">
        <v>55580</v>
      </c>
      <c r="K2" s="5">
        <f t="shared" ref="K2:K66" si="0">IF(F2="BUY",J2-G2,G2-J2)</f>
        <v>205</v>
      </c>
      <c r="L2" s="5">
        <f t="shared" ref="L2:L66" si="1">(K2*E2)</f>
        <v>4100</v>
      </c>
      <c r="M2" s="16" t="s">
        <v>32</v>
      </c>
    </row>
    <row r="3" spans="1:13">
      <c r="A3" s="6">
        <v>44929</v>
      </c>
      <c r="B3" s="16" t="s">
        <v>41</v>
      </c>
      <c r="D3" s="16" t="s">
        <v>36</v>
      </c>
      <c r="E3" s="16">
        <v>5000</v>
      </c>
      <c r="F3" s="16" t="s">
        <v>10</v>
      </c>
      <c r="G3" s="16">
        <v>208.5</v>
      </c>
      <c r="H3" s="16">
        <v>207</v>
      </c>
      <c r="I3" s="16">
        <v>212</v>
      </c>
      <c r="J3" s="16">
        <v>207</v>
      </c>
      <c r="K3" s="5">
        <f t="shared" si="0"/>
        <v>-1.5</v>
      </c>
      <c r="L3" s="5">
        <f t="shared" si="1"/>
        <v>-7500</v>
      </c>
      <c r="M3" s="16" t="s">
        <v>33</v>
      </c>
    </row>
    <row r="4" spans="1:13">
      <c r="A4" s="6">
        <v>44929</v>
      </c>
      <c r="B4" s="16" t="s">
        <v>56</v>
      </c>
      <c r="D4" s="16" t="s">
        <v>35</v>
      </c>
      <c r="E4" s="16">
        <v>50</v>
      </c>
      <c r="F4" s="16" t="s">
        <v>10</v>
      </c>
      <c r="G4" s="16">
        <v>15565</v>
      </c>
      <c r="H4" s="16">
        <v>15450</v>
      </c>
      <c r="I4" s="16">
        <v>15700</v>
      </c>
      <c r="J4" s="16">
        <v>15640</v>
      </c>
      <c r="K4" s="5">
        <f t="shared" si="0"/>
        <v>75</v>
      </c>
      <c r="L4" s="5">
        <f t="shared" si="1"/>
        <v>3750</v>
      </c>
      <c r="M4" s="16" t="s">
        <v>32</v>
      </c>
    </row>
    <row r="5" spans="1:13">
      <c r="A5" s="6">
        <v>44930</v>
      </c>
      <c r="B5" s="16" t="s">
        <v>46</v>
      </c>
      <c r="D5" s="16" t="s">
        <v>35</v>
      </c>
      <c r="E5" s="16">
        <v>10000</v>
      </c>
      <c r="F5" s="16" t="s">
        <v>12</v>
      </c>
      <c r="G5" s="16">
        <v>63.83</v>
      </c>
      <c r="H5" s="16">
        <v>64.099999999999994</v>
      </c>
      <c r="I5" s="16">
        <v>63.1</v>
      </c>
      <c r="J5" s="16">
        <v>63.41</v>
      </c>
      <c r="K5" s="5">
        <f t="shared" si="0"/>
        <v>0.42000000000000171</v>
      </c>
      <c r="L5" s="5">
        <f t="shared" si="1"/>
        <v>4200.0000000000173</v>
      </c>
      <c r="M5" s="16" t="s">
        <v>32</v>
      </c>
    </row>
    <row r="6" spans="1:13">
      <c r="A6" s="6">
        <v>44930</v>
      </c>
      <c r="B6" s="16" t="s">
        <v>14</v>
      </c>
      <c r="D6" s="16" t="s">
        <v>36</v>
      </c>
      <c r="E6" s="16">
        <v>5000</v>
      </c>
      <c r="F6" s="16" t="s">
        <v>12</v>
      </c>
      <c r="G6" s="16">
        <v>188.5</v>
      </c>
      <c r="H6" s="16">
        <v>189.6</v>
      </c>
      <c r="I6" s="16">
        <v>186</v>
      </c>
      <c r="J6" s="16">
        <v>188.35</v>
      </c>
      <c r="K6" s="5">
        <f t="shared" si="0"/>
        <v>0.15000000000000568</v>
      </c>
      <c r="L6" s="5">
        <f t="shared" si="1"/>
        <v>750.00000000002842</v>
      </c>
      <c r="M6" s="16" t="s">
        <v>32</v>
      </c>
    </row>
    <row r="7" spans="1:13">
      <c r="A7" s="6">
        <v>44931</v>
      </c>
      <c r="B7" s="16" t="s">
        <v>46</v>
      </c>
      <c r="D7" s="16" t="s">
        <v>36</v>
      </c>
      <c r="E7" s="16">
        <v>10000</v>
      </c>
      <c r="F7" s="16" t="s">
        <v>12</v>
      </c>
      <c r="G7" s="16">
        <v>62.7</v>
      </c>
      <c r="H7" s="16">
        <v>63</v>
      </c>
      <c r="I7" s="16">
        <v>62.4</v>
      </c>
      <c r="J7" s="16">
        <v>62.47</v>
      </c>
      <c r="K7" s="5">
        <f t="shared" si="0"/>
        <v>0.23000000000000398</v>
      </c>
      <c r="L7" s="5">
        <f t="shared" si="1"/>
        <v>2300.00000000004</v>
      </c>
      <c r="M7" s="16" t="s">
        <v>32</v>
      </c>
    </row>
    <row r="8" spans="1:13">
      <c r="A8" s="6">
        <v>44931</v>
      </c>
      <c r="B8" s="16" t="s">
        <v>14</v>
      </c>
      <c r="D8" s="16" t="s">
        <v>36</v>
      </c>
      <c r="E8" s="16">
        <v>5000</v>
      </c>
      <c r="F8" s="16" t="s">
        <v>12</v>
      </c>
      <c r="G8" s="16">
        <v>188</v>
      </c>
      <c r="H8" s="16">
        <v>190</v>
      </c>
      <c r="I8" s="16">
        <v>186</v>
      </c>
      <c r="J8" s="16">
        <v>190</v>
      </c>
      <c r="K8" s="5">
        <f t="shared" si="0"/>
        <v>-2</v>
      </c>
      <c r="L8" s="5">
        <f t="shared" si="1"/>
        <v>-10000</v>
      </c>
      <c r="M8" s="16" t="s">
        <v>33</v>
      </c>
    </row>
    <row r="9" spans="1:13">
      <c r="A9" s="6">
        <v>44931</v>
      </c>
      <c r="B9" s="16" t="s">
        <v>42</v>
      </c>
      <c r="D9" s="16" t="s">
        <v>36</v>
      </c>
      <c r="E9" s="16">
        <v>20</v>
      </c>
      <c r="F9" s="16" t="s">
        <v>10</v>
      </c>
      <c r="G9" s="16">
        <v>55470</v>
      </c>
      <c r="H9" s="16">
        <v>55270</v>
      </c>
      <c r="I9" s="16">
        <v>55800</v>
      </c>
      <c r="J9" s="16">
        <v>55410</v>
      </c>
      <c r="K9" s="5">
        <f t="shared" si="0"/>
        <v>-60</v>
      </c>
      <c r="L9" s="5">
        <f t="shared" si="1"/>
        <v>-1200</v>
      </c>
      <c r="M9" s="16" t="s">
        <v>33</v>
      </c>
    </row>
    <row r="10" spans="1:13">
      <c r="A10" s="6">
        <v>44932</v>
      </c>
      <c r="B10" s="16" t="s">
        <v>39</v>
      </c>
      <c r="D10" s="16" t="s">
        <v>36</v>
      </c>
      <c r="E10" s="16">
        <v>10000</v>
      </c>
      <c r="F10" s="16" t="s">
        <v>12</v>
      </c>
      <c r="G10" s="16">
        <v>87.15</v>
      </c>
      <c r="H10" s="16">
        <v>87.35</v>
      </c>
      <c r="I10" s="16">
        <v>86.9</v>
      </c>
      <c r="J10" s="16">
        <v>87.07</v>
      </c>
      <c r="K10" s="5">
        <f t="shared" si="0"/>
        <v>8.0000000000012506E-2</v>
      </c>
      <c r="L10" s="5">
        <f t="shared" si="1"/>
        <v>800.00000000012506</v>
      </c>
      <c r="M10" s="16" t="s">
        <v>32</v>
      </c>
    </row>
    <row r="11" spans="1:13">
      <c r="A11" s="6">
        <v>44932</v>
      </c>
      <c r="B11" s="16" t="s">
        <v>45</v>
      </c>
      <c r="D11" s="16" t="s">
        <v>35</v>
      </c>
      <c r="E11" s="16">
        <v>1250</v>
      </c>
      <c r="F11" s="16" t="s">
        <v>10</v>
      </c>
      <c r="G11" s="16">
        <v>307</v>
      </c>
      <c r="H11" s="16">
        <v>297</v>
      </c>
      <c r="I11" s="16">
        <v>335</v>
      </c>
      <c r="J11" s="16">
        <v>325</v>
      </c>
      <c r="K11" s="5">
        <f t="shared" si="0"/>
        <v>18</v>
      </c>
      <c r="L11" s="5">
        <f t="shared" si="1"/>
        <v>22500</v>
      </c>
      <c r="M11" s="16" t="s">
        <v>32</v>
      </c>
    </row>
    <row r="12" spans="1:13">
      <c r="A12" s="6">
        <v>44932</v>
      </c>
      <c r="B12" s="16" t="s">
        <v>37</v>
      </c>
      <c r="D12" s="16" t="s">
        <v>36</v>
      </c>
      <c r="E12" s="16">
        <v>10</v>
      </c>
      <c r="F12" s="16" t="s">
        <v>10</v>
      </c>
      <c r="G12" s="16">
        <v>69100</v>
      </c>
      <c r="H12" s="16">
        <v>68600</v>
      </c>
      <c r="I12" s="16">
        <v>70000</v>
      </c>
      <c r="J12" s="16">
        <v>69210</v>
      </c>
      <c r="K12" s="5">
        <f t="shared" si="0"/>
        <v>110</v>
      </c>
      <c r="L12" s="5">
        <f t="shared" si="1"/>
        <v>1100</v>
      </c>
      <c r="M12" s="16" t="s">
        <v>32</v>
      </c>
    </row>
    <row r="13" spans="1:13">
      <c r="A13" s="6">
        <v>44935</v>
      </c>
      <c r="B13" s="16" t="s">
        <v>41</v>
      </c>
      <c r="D13" s="16" t="s">
        <v>36</v>
      </c>
      <c r="E13" s="16">
        <v>5000</v>
      </c>
      <c r="F13" s="16" t="s">
        <v>10</v>
      </c>
      <c r="G13" s="16">
        <v>206.3</v>
      </c>
      <c r="H13" s="16">
        <v>205.3</v>
      </c>
      <c r="I13" s="16">
        <v>210</v>
      </c>
      <c r="J13" s="16">
        <v>208.75</v>
      </c>
      <c r="K13" s="5">
        <f t="shared" si="0"/>
        <v>2.4499999999999886</v>
      </c>
      <c r="L13" s="5">
        <f t="shared" si="1"/>
        <v>12249.999999999944</v>
      </c>
      <c r="M13" s="16" t="s">
        <v>32</v>
      </c>
    </row>
    <row r="14" spans="1:13">
      <c r="A14" s="6">
        <v>44935</v>
      </c>
      <c r="B14" s="16" t="s">
        <v>45</v>
      </c>
      <c r="D14" s="16" t="s">
        <v>36</v>
      </c>
      <c r="E14" s="16">
        <v>1250</v>
      </c>
      <c r="F14" s="16" t="s">
        <v>10</v>
      </c>
      <c r="G14" s="16">
        <v>323</v>
      </c>
      <c r="H14" s="16">
        <v>316</v>
      </c>
      <c r="I14" s="16">
        <v>335</v>
      </c>
      <c r="J14" s="16">
        <v>326.5</v>
      </c>
      <c r="K14" s="5">
        <f t="shared" si="0"/>
        <v>3.5</v>
      </c>
      <c r="L14" s="5">
        <f t="shared" si="1"/>
        <v>4375</v>
      </c>
      <c r="M14" s="16" t="s">
        <v>32</v>
      </c>
    </row>
    <row r="15" spans="1:13">
      <c r="A15" s="6">
        <v>44935</v>
      </c>
      <c r="B15" s="16" t="s">
        <v>42</v>
      </c>
      <c r="D15" s="16" t="s">
        <v>36</v>
      </c>
      <c r="E15" s="16">
        <v>20</v>
      </c>
      <c r="F15" s="16" t="s">
        <v>10</v>
      </c>
      <c r="G15" s="16">
        <v>55950</v>
      </c>
      <c r="H15" s="16">
        <v>55800</v>
      </c>
      <c r="I15" s="16">
        <v>56300</v>
      </c>
      <c r="J15" s="16">
        <v>55800</v>
      </c>
      <c r="K15" s="5">
        <f t="shared" si="0"/>
        <v>-150</v>
      </c>
      <c r="L15" s="5">
        <f t="shared" si="1"/>
        <v>-3000</v>
      </c>
      <c r="M15" s="16" t="s">
        <v>33</v>
      </c>
    </row>
    <row r="16" spans="1:13">
      <c r="A16" s="6">
        <v>44935</v>
      </c>
      <c r="B16" s="16" t="s">
        <v>38</v>
      </c>
      <c r="D16" s="16" t="s">
        <v>36</v>
      </c>
      <c r="E16" s="16">
        <v>100</v>
      </c>
      <c r="F16" s="16" t="s">
        <v>10</v>
      </c>
      <c r="G16" s="16">
        <v>6280</v>
      </c>
      <c r="H16" s="16">
        <v>6220</v>
      </c>
      <c r="I16" s="16">
        <v>6380</v>
      </c>
      <c r="J16" s="16">
        <v>6210</v>
      </c>
      <c r="K16" s="5">
        <f t="shared" si="0"/>
        <v>-70</v>
      </c>
      <c r="L16" s="5">
        <f t="shared" si="1"/>
        <v>-7000</v>
      </c>
      <c r="M16" s="16" t="s">
        <v>33</v>
      </c>
    </row>
    <row r="17" spans="1:13">
      <c r="A17" s="6">
        <v>44935</v>
      </c>
      <c r="B17" s="16" t="s">
        <v>14</v>
      </c>
      <c r="D17" s="16" t="s">
        <v>35</v>
      </c>
      <c r="E17" s="16">
        <v>5000</v>
      </c>
      <c r="F17" s="16" t="s">
        <v>10</v>
      </c>
      <c r="G17" s="16">
        <v>190</v>
      </c>
      <c r="H17" s="16">
        <v>194</v>
      </c>
      <c r="I17" s="16">
        <v>188.5</v>
      </c>
      <c r="J17" s="16">
        <v>188.5</v>
      </c>
      <c r="K17" s="5">
        <f t="shared" si="0"/>
        <v>-1.5</v>
      </c>
      <c r="L17" s="5">
        <f t="shared" si="1"/>
        <v>-7500</v>
      </c>
      <c r="M17" s="16" t="s">
        <v>33</v>
      </c>
    </row>
    <row r="18" spans="1:13">
      <c r="A18" s="6">
        <v>44936</v>
      </c>
      <c r="B18" s="16" t="s">
        <v>45</v>
      </c>
      <c r="D18" s="16" t="s">
        <v>36</v>
      </c>
      <c r="E18" s="16">
        <v>1250</v>
      </c>
      <c r="F18" s="16" t="s">
        <v>10</v>
      </c>
      <c r="G18" s="16">
        <v>313</v>
      </c>
      <c r="H18" s="16">
        <v>308</v>
      </c>
      <c r="I18" s="16">
        <v>322</v>
      </c>
      <c r="J18" s="16">
        <v>315.10000000000002</v>
      </c>
      <c r="K18" s="5">
        <f t="shared" si="0"/>
        <v>2.1000000000000227</v>
      </c>
      <c r="L18" s="5">
        <f t="shared" si="1"/>
        <v>2625.0000000000282</v>
      </c>
      <c r="M18" s="16" t="s">
        <v>32</v>
      </c>
    </row>
    <row r="19" spans="1:13">
      <c r="A19" s="6">
        <v>44936</v>
      </c>
      <c r="B19" s="16" t="s">
        <v>46</v>
      </c>
      <c r="D19" s="16" t="s">
        <v>36</v>
      </c>
      <c r="E19" s="16">
        <v>10000</v>
      </c>
      <c r="F19" s="16" t="s">
        <v>12</v>
      </c>
      <c r="G19" s="16">
        <v>62.23</v>
      </c>
      <c r="H19" s="16">
        <v>62.5</v>
      </c>
      <c r="I19" s="16">
        <v>61.9</v>
      </c>
      <c r="J19" s="16">
        <v>62.13</v>
      </c>
      <c r="K19" s="5">
        <f t="shared" si="0"/>
        <v>9.9999999999994316E-2</v>
      </c>
      <c r="L19" s="5">
        <f t="shared" si="1"/>
        <v>999.99999999994316</v>
      </c>
      <c r="M19" s="16" t="s">
        <v>32</v>
      </c>
    </row>
    <row r="20" spans="1:13">
      <c r="A20" s="6">
        <v>44936</v>
      </c>
      <c r="B20" s="16" t="s">
        <v>14</v>
      </c>
      <c r="D20" s="16" t="s">
        <v>36</v>
      </c>
      <c r="E20" s="16">
        <v>5000</v>
      </c>
      <c r="F20" s="16" t="s">
        <v>10</v>
      </c>
      <c r="G20" s="16">
        <v>188.5</v>
      </c>
      <c r="H20" s="16">
        <v>187.5</v>
      </c>
      <c r="I20" s="16">
        <v>191</v>
      </c>
      <c r="J20" s="16">
        <v>189.1</v>
      </c>
      <c r="K20" s="5">
        <f t="shared" si="0"/>
        <v>0.59999999999999432</v>
      </c>
      <c r="L20" s="5">
        <f t="shared" si="1"/>
        <v>2999.9999999999718</v>
      </c>
      <c r="M20" s="16" t="s">
        <v>32</v>
      </c>
    </row>
    <row r="21" spans="1:13">
      <c r="A21" s="6">
        <v>44936</v>
      </c>
      <c r="B21" s="16" t="s">
        <v>42</v>
      </c>
      <c r="D21" s="16" t="s">
        <v>35</v>
      </c>
      <c r="E21" s="16">
        <v>20</v>
      </c>
      <c r="F21" s="16" t="s">
        <v>10</v>
      </c>
      <c r="G21" s="16">
        <v>55750</v>
      </c>
      <c r="H21" s="16">
        <v>55550</v>
      </c>
      <c r="I21" s="16">
        <v>56000</v>
      </c>
      <c r="J21" s="16">
        <v>55800</v>
      </c>
      <c r="K21" s="5">
        <f t="shared" si="0"/>
        <v>50</v>
      </c>
      <c r="L21" s="5">
        <f t="shared" si="1"/>
        <v>1000</v>
      </c>
      <c r="M21" s="16" t="s">
        <v>32</v>
      </c>
    </row>
    <row r="22" spans="1:13">
      <c r="A22" s="6">
        <v>44936</v>
      </c>
      <c r="B22" s="16" t="s">
        <v>46</v>
      </c>
      <c r="D22" s="16" t="s">
        <v>36</v>
      </c>
      <c r="E22" s="16">
        <v>10000</v>
      </c>
      <c r="F22" s="16" t="s">
        <v>12</v>
      </c>
      <c r="G22" s="16">
        <v>61.825000000000003</v>
      </c>
      <c r="H22" s="16">
        <v>62.1</v>
      </c>
      <c r="I22" s="16">
        <v>61.3</v>
      </c>
      <c r="J22" s="16">
        <v>61.842500000000001</v>
      </c>
      <c r="K22" s="5">
        <f t="shared" si="0"/>
        <v>-1.7499999999998295E-2</v>
      </c>
      <c r="L22" s="5">
        <f t="shared" si="1"/>
        <v>-174.99999999998295</v>
      </c>
      <c r="M22" s="16" t="s">
        <v>33</v>
      </c>
    </row>
    <row r="23" spans="1:13">
      <c r="A23" s="6">
        <v>44937</v>
      </c>
      <c r="B23" s="16" t="s">
        <v>20</v>
      </c>
      <c r="D23" s="16" t="s">
        <v>36</v>
      </c>
      <c r="E23" s="16">
        <v>10000</v>
      </c>
      <c r="F23" s="16" t="s">
        <v>10</v>
      </c>
      <c r="G23" s="16">
        <v>279.10000000000002</v>
      </c>
      <c r="H23" s="16">
        <v>278</v>
      </c>
      <c r="I23" s="16">
        <v>283</v>
      </c>
      <c r="J23" s="16">
        <v>279.7</v>
      </c>
      <c r="K23" s="5">
        <f t="shared" si="0"/>
        <v>0.59999999999996589</v>
      </c>
      <c r="L23" s="5">
        <f t="shared" si="1"/>
        <v>5999.9999999996589</v>
      </c>
      <c r="M23" s="16" t="s">
        <v>32</v>
      </c>
    </row>
    <row r="24" spans="1:13">
      <c r="A24" s="6">
        <v>44937</v>
      </c>
      <c r="B24" s="16" t="s">
        <v>45</v>
      </c>
      <c r="D24" s="16" t="s">
        <v>36</v>
      </c>
      <c r="E24" s="16">
        <v>1250</v>
      </c>
      <c r="F24" s="16" t="s">
        <v>10</v>
      </c>
      <c r="G24" s="16">
        <v>310</v>
      </c>
      <c r="H24" s="16">
        <v>305</v>
      </c>
      <c r="I24" s="16">
        <v>320</v>
      </c>
      <c r="J24" s="16">
        <v>312.3</v>
      </c>
      <c r="K24" s="5">
        <f t="shared" si="0"/>
        <v>2.3000000000000114</v>
      </c>
      <c r="L24" s="5">
        <f t="shared" si="1"/>
        <v>2875.0000000000141</v>
      </c>
      <c r="M24" s="16" t="s">
        <v>32</v>
      </c>
    </row>
    <row r="25" spans="1:13">
      <c r="A25" s="6">
        <v>44937</v>
      </c>
      <c r="B25" s="16" t="s">
        <v>42</v>
      </c>
      <c r="D25" s="16" t="s">
        <v>36</v>
      </c>
      <c r="E25" s="16">
        <v>20</v>
      </c>
      <c r="F25" s="16" t="s">
        <v>12</v>
      </c>
      <c r="G25" s="16">
        <v>55615</v>
      </c>
      <c r="H25" s="16">
        <v>55860</v>
      </c>
      <c r="I25" s="16">
        <v>55100</v>
      </c>
      <c r="J25" s="16">
        <v>55860</v>
      </c>
      <c r="K25" s="5">
        <f t="shared" si="0"/>
        <v>-245</v>
      </c>
      <c r="L25" s="5">
        <f t="shared" si="1"/>
        <v>-4900</v>
      </c>
      <c r="M25" s="16" t="s">
        <v>33</v>
      </c>
    </row>
    <row r="26" spans="1:13">
      <c r="A26" s="6">
        <v>44938</v>
      </c>
      <c r="B26" s="16" t="s">
        <v>20</v>
      </c>
      <c r="D26" s="16" t="s">
        <v>36</v>
      </c>
      <c r="E26" s="16">
        <v>5000</v>
      </c>
      <c r="F26" s="16" t="s">
        <v>10</v>
      </c>
      <c r="G26" s="16">
        <v>280.5</v>
      </c>
      <c r="H26" s="16">
        <v>279</v>
      </c>
      <c r="I26" s="16">
        <v>284</v>
      </c>
      <c r="J26" s="16">
        <v>281.2</v>
      </c>
      <c r="K26" s="5">
        <f t="shared" si="0"/>
        <v>0.69999999999998863</v>
      </c>
      <c r="L26" s="5">
        <f t="shared" si="1"/>
        <v>3499.9999999999432</v>
      </c>
      <c r="M26" s="16" t="s">
        <v>32</v>
      </c>
    </row>
    <row r="27" spans="1:13">
      <c r="A27" s="6">
        <v>44938</v>
      </c>
      <c r="B27" s="16" t="s">
        <v>45</v>
      </c>
      <c r="D27" s="16" t="s">
        <v>36</v>
      </c>
      <c r="E27" s="16">
        <v>1250</v>
      </c>
      <c r="F27" s="16" t="s">
        <v>10</v>
      </c>
      <c r="G27" s="16">
        <v>305</v>
      </c>
      <c r="H27" s="16">
        <v>299</v>
      </c>
      <c r="I27" s="16">
        <v>315</v>
      </c>
      <c r="J27" s="16">
        <v>312.5</v>
      </c>
      <c r="K27" s="5">
        <f t="shared" si="0"/>
        <v>7.5</v>
      </c>
      <c r="L27" s="5">
        <f t="shared" si="1"/>
        <v>9375</v>
      </c>
      <c r="M27" s="16" t="s">
        <v>32</v>
      </c>
    </row>
    <row r="28" spans="1:13">
      <c r="A28" s="6">
        <v>44938</v>
      </c>
      <c r="B28" s="16" t="s">
        <v>38</v>
      </c>
      <c r="D28" s="16" t="s">
        <v>36</v>
      </c>
      <c r="E28" s="16">
        <v>100</v>
      </c>
      <c r="F28" s="16" t="s">
        <v>10</v>
      </c>
      <c r="G28" s="16">
        <v>6340</v>
      </c>
      <c r="H28" s="16">
        <v>6310</v>
      </c>
      <c r="I28" s="16">
        <v>6400</v>
      </c>
      <c r="J28" s="16">
        <v>6310</v>
      </c>
      <c r="K28" s="5">
        <f t="shared" si="0"/>
        <v>-30</v>
      </c>
      <c r="L28" s="5">
        <f t="shared" si="1"/>
        <v>-3000</v>
      </c>
      <c r="M28" s="16" t="s">
        <v>33</v>
      </c>
    </row>
    <row r="29" spans="1:13">
      <c r="A29" s="6">
        <v>44938</v>
      </c>
      <c r="B29" s="16" t="s">
        <v>46</v>
      </c>
      <c r="D29" s="16" t="s">
        <v>36</v>
      </c>
      <c r="E29" s="16">
        <v>10000</v>
      </c>
      <c r="F29" s="16" t="s">
        <v>12</v>
      </c>
      <c r="G29" s="16">
        <v>62.22</v>
      </c>
      <c r="H29" s="16">
        <v>62.5</v>
      </c>
      <c r="I29" s="16">
        <v>61.8</v>
      </c>
      <c r="J29" s="16">
        <v>62.42</v>
      </c>
      <c r="K29" s="5">
        <f t="shared" si="0"/>
        <v>-0.20000000000000284</v>
      </c>
      <c r="L29" s="5">
        <f t="shared" si="1"/>
        <v>-2000.0000000000284</v>
      </c>
      <c r="M29" s="16" t="s">
        <v>33</v>
      </c>
    </row>
    <row r="30" spans="1:13">
      <c r="A30" s="6">
        <v>44938</v>
      </c>
      <c r="B30" s="16" t="s">
        <v>41</v>
      </c>
      <c r="D30" s="16" t="s">
        <v>35</v>
      </c>
      <c r="E30" s="16">
        <v>5000</v>
      </c>
      <c r="F30" s="16" t="s">
        <v>10</v>
      </c>
      <c r="G30" s="16">
        <v>212</v>
      </c>
      <c r="H30" s="16">
        <v>210.7</v>
      </c>
      <c r="I30" s="16">
        <v>215</v>
      </c>
      <c r="J30" s="16">
        <v>214.25</v>
      </c>
      <c r="K30" s="5">
        <f t="shared" si="0"/>
        <v>2.25</v>
      </c>
      <c r="L30" s="5">
        <f t="shared" si="1"/>
        <v>11250</v>
      </c>
      <c r="M30" s="16" t="s">
        <v>32</v>
      </c>
    </row>
    <row r="31" spans="1:13">
      <c r="A31" s="6">
        <v>44938</v>
      </c>
      <c r="B31" s="16" t="s">
        <v>14</v>
      </c>
      <c r="D31" s="16" t="s">
        <v>35</v>
      </c>
      <c r="E31" s="16">
        <v>5000</v>
      </c>
      <c r="F31" s="16" t="s">
        <v>10</v>
      </c>
      <c r="G31" s="16">
        <v>189</v>
      </c>
      <c r="H31" s="16">
        <v>188</v>
      </c>
      <c r="I31" s="16">
        <v>191</v>
      </c>
      <c r="J31" s="16">
        <v>189.6</v>
      </c>
      <c r="K31" s="5">
        <f t="shared" si="0"/>
        <v>0.59999999999999432</v>
      </c>
      <c r="L31" s="5">
        <f t="shared" si="1"/>
        <v>2999.9999999999718</v>
      </c>
      <c r="M31" s="16" t="s">
        <v>32</v>
      </c>
    </row>
    <row r="32" spans="1:13">
      <c r="A32" s="6">
        <v>44938</v>
      </c>
      <c r="B32" s="16" t="s">
        <v>37</v>
      </c>
      <c r="D32" s="16" t="s">
        <v>35</v>
      </c>
      <c r="E32" s="16">
        <v>10</v>
      </c>
      <c r="F32" s="16" t="s">
        <v>10</v>
      </c>
      <c r="G32" s="16">
        <v>68425</v>
      </c>
      <c r="H32" s="16">
        <v>68200</v>
      </c>
      <c r="I32" s="16">
        <v>69000</v>
      </c>
      <c r="J32" s="16">
        <v>68660</v>
      </c>
      <c r="K32" s="5">
        <f t="shared" si="0"/>
        <v>235</v>
      </c>
      <c r="L32" s="5">
        <f t="shared" si="1"/>
        <v>2350</v>
      </c>
      <c r="M32" s="16" t="s">
        <v>32</v>
      </c>
    </row>
    <row r="33" spans="1:13">
      <c r="A33" s="6">
        <v>44939</v>
      </c>
      <c r="B33" s="16" t="s">
        <v>14</v>
      </c>
      <c r="D33" t="s">
        <v>35</v>
      </c>
      <c r="E33" s="16">
        <v>5000</v>
      </c>
      <c r="F33" s="16" t="s">
        <v>10</v>
      </c>
      <c r="G33" s="16">
        <v>189.5</v>
      </c>
      <c r="H33" s="16">
        <v>188</v>
      </c>
      <c r="I33" s="16">
        <v>194</v>
      </c>
      <c r="J33" s="16">
        <v>190.45</v>
      </c>
      <c r="K33" s="5">
        <f t="shared" si="0"/>
        <v>0.94999999999998863</v>
      </c>
      <c r="L33" s="5">
        <f t="shared" si="1"/>
        <v>4749.9999999999436</v>
      </c>
      <c r="M33" s="16" t="s">
        <v>32</v>
      </c>
    </row>
    <row r="34" spans="1:13">
      <c r="A34" s="6">
        <v>44939</v>
      </c>
      <c r="B34" s="16" t="s">
        <v>42</v>
      </c>
      <c r="D34" s="16" t="s">
        <v>36</v>
      </c>
      <c r="E34" s="16">
        <v>20</v>
      </c>
      <c r="F34" s="16" t="s">
        <v>10</v>
      </c>
      <c r="G34" s="16">
        <v>56000</v>
      </c>
      <c r="H34" s="16">
        <v>55800</v>
      </c>
      <c r="I34" s="16">
        <v>56200</v>
      </c>
      <c r="J34" s="16">
        <v>56120</v>
      </c>
      <c r="K34" s="5">
        <f t="shared" si="0"/>
        <v>120</v>
      </c>
      <c r="L34" s="5">
        <f t="shared" si="1"/>
        <v>2400</v>
      </c>
      <c r="M34" s="16" t="s">
        <v>32</v>
      </c>
    </row>
    <row r="35" spans="1:13">
      <c r="A35" s="6">
        <v>44939</v>
      </c>
      <c r="B35" s="16" t="s">
        <v>39</v>
      </c>
      <c r="D35" s="16" t="s">
        <v>35</v>
      </c>
      <c r="E35" s="16">
        <v>10000</v>
      </c>
      <c r="F35" s="16" t="s">
        <v>10</v>
      </c>
      <c r="G35" s="16">
        <v>88.4</v>
      </c>
      <c r="H35" s="16">
        <v>88.1</v>
      </c>
      <c r="I35" s="16">
        <v>88.8</v>
      </c>
      <c r="J35" s="16">
        <v>88.2</v>
      </c>
      <c r="K35" s="5">
        <f t="shared" si="0"/>
        <v>-0.20000000000000284</v>
      </c>
      <c r="L35" s="5">
        <f t="shared" si="1"/>
        <v>-2000.0000000000284</v>
      </c>
      <c r="M35" s="16" t="s">
        <v>33</v>
      </c>
    </row>
    <row r="36" spans="1:13">
      <c r="A36" s="6">
        <v>44939</v>
      </c>
      <c r="B36" s="16" t="s">
        <v>17</v>
      </c>
      <c r="D36" s="16" t="s">
        <v>36</v>
      </c>
      <c r="E36" s="16">
        <v>2500</v>
      </c>
      <c r="F36" s="16" t="s">
        <v>12</v>
      </c>
      <c r="G36" s="16">
        <v>762.5</v>
      </c>
      <c r="H36" s="16">
        <v>752</v>
      </c>
      <c r="I36" s="16">
        <v>765.5</v>
      </c>
      <c r="J36" s="16">
        <v>764.5</v>
      </c>
      <c r="K36" s="5">
        <f t="shared" si="0"/>
        <v>-2</v>
      </c>
      <c r="L36" s="5">
        <f t="shared" si="1"/>
        <v>-5000</v>
      </c>
      <c r="M36" s="16" t="s">
        <v>33</v>
      </c>
    </row>
    <row r="37" spans="1:13">
      <c r="A37" s="6">
        <v>44939</v>
      </c>
      <c r="B37" s="16" t="s">
        <v>37</v>
      </c>
      <c r="D37" s="16" t="s">
        <v>36</v>
      </c>
      <c r="E37" s="16">
        <v>10</v>
      </c>
      <c r="F37" s="16" t="s">
        <v>10</v>
      </c>
      <c r="G37" s="16">
        <v>68415</v>
      </c>
      <c r="H37" s="16">
        <v>68100</v>
      </c>
      <c r="I37" s="16">
        <v>69500</v>
      </c>
      <c r="J37" s="16">
        <v>68685</v>
      </c>
      <c r="K37" s="5">
        <f t="shared" si="0"/>
        <v>270</v>
      </c>
      <c r="L37" s="5">
        <f t="shared" si="1"/>
        <v>2700</v>
      </c>
      <c r="M37" s="16" t="s">
        <v>32</v>
      </c>
    </row>
    <row r="38" spans="1:13">
      <c r="A38" s="6">
        <v>44939</v>
      </c>
      <c r="B38" s="16" t="s">
        <v>41</v>
      </c>
      <c r="D38" s="16" t="s">
        <v>36</v>
      </c>
      <c r="E38" s="16">
        <v>5000</v>
      </c>
      <c r="F38" s="16" t="s">
        <v>10</v>
      </c>
      <c r="G38" s="16">
        <v>216.9</v>
      </c>
      <c r="H38" s="16">
        <v>215.5</v>
      </c>
      <c r="I38" s="16">
        <v>221</v>
      </c>
      <c r="J38" s="16">
        <v>219.35</v>
      </c>
      <c r="K38" s="5">
        <f t="shared" si="0"/>
        <v>2.4499999999999886</v>
      </c>
      <c r="L38" s="5">
        <f t="shared" si="1"/>
        <v>12249.999999999944</v>
      </c>
      <c r="M38" s="16" t="s">
        <v>32</v>
      </c>
    </row>
    <row r="39" spans="1:13">
      <c r="A39" s="6">
        <v>44939</v>
      </c>
      <c r="B39" s="16" t="s">
        <v>38</v>
      </c>
      <c r="D39" s="16" t="s">
        <v>36</v>
      </c>
      <c r="E39" s="16">
        <v>100</v>
      </c>
      <c r="F39" s="16" t="s">
        <v>10</v>
      </c>
      <c r="G39" s="16">
        <v>6426</v>
      </c>
      <c r="H39" s="16">
        <v>6380</v>
      </c>
      <c r="I39" s="16">
        <v>6480</v>
      </c>
      <c r="J39" s="16">
        <v>6467</v>
      </c>
      <c r="K39" s="5">
        <f t="shared" si="0"/>
        <v>41</v>
      </c>
      <c r="L39" s="5">
        <f t="shared" si="1"/>
        <v>4100</v>
      </c>
      <c r="M39" s="16" t="s">
        <v>32</v>
      </c>
    </row>
    <row r="40" spans="1:13">
      <c r="A40" s="6">
        <v>44939</v>
      </c>
      <c r="B40" s="16" t="s">
        <v>45</v>
      </c>
      <c r="D40" s="16" t="s">
        <v>36</v>
      </c>
      <c r="E40" s="16">
        <v>1250</v>
      </c>
      <c r="F40" s="16" t="s">
        <v>10</v>
      </c>
      <c r="G40" s="16">
        <v>294</v>
      </c>
      <c r="H40" s="16">
        <v>289</v>
      </c>
      <c r="I40" s="16">
        <v>310</v>
      </c>
      <c r="J40" s="16">
        <v>304.39999999999998</v>
      </c>
      <c r="K40" s="5">
        <f t="shared" si="0"/>
        <v>10.399999999999977</v>
      </c>
      <c r="L40" s="5">
        <f t="shared" si="1"/>
        <v>12999.999999999971</v>
      </c>
      <c r="M40" s="16" t="s">
        <v>32</v>
      </c>
    </row>
    <row r="41" spans="1:13">
      <c r="A41" s="6">
        <v>44942</v>
      </c>
      <c r="B41" s="16" t="s">
        <v>37</v>
      </c>
      <c r="D41" s="16" t="s">
        <v>35</v>
      </c>
      <c r="E41" s="16">
        <v>10</v>
      </c>
      <c r="F41" s="16" t="s">
        <v>10</v>
      </c>
      <c r="G41" s="16">
        <v>69625</v>
      </c>
      <c r="H41" s="16">
        <v>69200</v>
      </c>
      <c r="I41" s="16">
        <v>71000</v>
      </c>
      <c r="J41" s="16">
        <v>69200</v>
      </c>
      <c r="K41" s="5">
        <f t="shared" si="0"/>
        <v>-425</v>
      </c>
      <c r="L41" s="5">
        <f t="shared" si="1"/>
        <v>-4250</v>
      </c>
      <c r="M41" s="16" t="s">
        <v>33</v>
      </c>
    </row>
    <row r="42" spans="1:13">
      <c r="A42" s="6">
        <v>44943</v>
      </c>
      <c r="B42" s="16" t="s">
        <v>46</v>
      </c>
      <c r="D42" s="16" t="s">
        <v>36</v>
      </c>
      <c r="E42" s="16">
        <v>10000</v>
      </c>
      <c r="F42" s="16" t="s">
        <v>12</v>
      </c>
      <c r="G42" s="16">
        <v>63.8</v>
      </c>
      <c r="H42" s="16">
        <v>64.099999999999994</v>
      </c>
      <c r="I42" s="16">
        <v>63.4</v>
      </c>
      <c r="J42" s="16">
        <v>63.5</v>
      </c>
      <c r="K42" s="5">
        <f t="shared" si="0"/>
        <v>0.29999999999999716</v>
      </c>
      <c r="L42" s="5">
        <f t="shared" si="1"/>
        <v>2999.9999999999718</v>
      </c>
      <c r="M42" s="16" t="s">
        <v>32</v>
      </c>
    </row>
    <row r="43" spans="1:13">
      <c r="A43" s="6">
        <v>44943</v>
      </c>
      <c r="B43" s="16" t="s">
        <v>17</v>
      </c>
      <c r="D43" s="16" t="s">
        <v>36</v>
      </c>
      <c r="E43" s="16">
        <v>2500</v>
      </c>
      <c r="F43" s="16" t="s">
        <v>12</v>
      </c>
      <c r="G43" s="16">
        <v>765</v>
      </c>
      <c r="H43" s="16">
        <v>767.5</v>
      </c>
      <c r="I43" s="16">
        <v>758</v>
      </c>
      <c r="J43" s="16">
        <v>767.5</v>
      </c>
      <c r="K43" s="5">
        <f t="shared" si="0"/>
        <v>-2.5</v>
      </c>
      <c r="L43" s="5">
        <f t="shared" si="1"/>
        <v>-6250</v>
      </c>
      <c r="M43" s="16" t="s">
        <v>33</v>
      </c>
    </row>
    <row r="44" spans="1:13">
      <c r="A44" s="6">
        <v>44943</v>
      </c>
      <c r="B44" s="16" t="s">
        <v>14</v>
      </c>
      <c r="D44" s="16" t="s">
        <v>35</v>
      </c>
      <c r="E44" s="16">
        <v>5000</v>
      </c>
      <c r="F44" s="16" t="s">
        <v>10</v>
      </c>
      <c r="G44" s="16">
        <v>191.9</v>
      </c>
      <c r="H44" s="16">
        <v>190.9</v>
      </c>
      <c r="I44" s="16">
        <v>195</v>
      </c>
      <c r="J44" s="16">
        <v>192.75</v>
      </c>
      <c r="K44" s="5">
        <f t="shared" si="0"/>
        <v>0.84999999999999432</v>
      </c>
      <c r="L44" s="5">
        <f t="shared" si="1"/>
        <v>4249.9999999999718</v>
      </c>
      <c r="M44" s="16" t="s">
        <v>32</v>
      </c>
    </row>
    <row r="45" spans="1:13">
      <c r="A45" s="6">
        <v>44944</v>
      </c>
      <c r="B45" s="16" t="s">
        <v>41</v>
      </c>
      <c r="D45" s="16" t="s">
        <v>36</v>
      </c>
      <c r="E45" s="16">
        <v>5000</v>
      </c>
      <c r="F45" s="16" t="s">
        <v>10</v>
      </c>
      <c r="G45" s="16">
        <v>222.5</v>
      </c>
      <c r="H45" s="16">
        <v>221.2</v>
      </c>
      <c r="I45" s="16">
        <v>224</v>
      </c>
      <c r="J45" s="16">
        <v>223.7</v>
      </c>
      <c r="K45" s="5">
        <f t="shared" si="0"/>
        <v>1.1999999999999886</v>
      </c>
      <c r="L45" s="5">
        <f t="shared" si="1"/>
        <v>5999.9999999999436</v>
      </c>
      <c r="M45" s="16" t="s">
        <v>32</v>
      </c>
    </row>
    <row r="46" spans="1:13">
      <c r="A46" s="6">
        <v>44944</v>
      </c>
      <c r="B46" s="16" t="s">
        <v>43</v>
      </c>
      <c r="D46" s="16" t="s">
        <v>36</v>
      </c>
      <c r="E46" s="16">
        <v>10000</v>
      </c>
      <c r="F46" s="16" t="s">
        <v>10</v>
      </c>
      <c r="G46" s="16">
        <v>100.32</v>
      </c>
      <c r="H46" s="16">
        <v>100</v>
      </c>
      <c r="I46" s="16">
        <v>100.7</v>
      </c>
      <c r="J46" s="16">
        <v>100.48</v>
      </c>
      <c r="K46" s="5">
        <f t="shared" si="0"/>
        <v>0.1600000000000108</v>
      </c>
      <c r="L46" s="5">
        <f t="shared" si="1"/>
        <v>1600.000000000108</v>
      </c>
      <c r="M46" s="16" t="s">
        <v>32</v>
      </c>
    </row>
    <row r="47" spans="1:13">
      <c r="A47" s="6">
        <v>44944</v>
      </c>
      <c r="B47" s="16" t="s">
        <v>20</v>
      </c>
      <c r="D47" s="16" t="s">
        <v>36</v>
      </c>
      <c r="E47" s="16">
        <v>5000</v>
      </c>
      <c r="F47" s="16" t="s">
        <v>10</v>
      </c>
      <c r="G47" s="16">
        <v>292</v>
      </c>
      <c r="H47" s="16">
        <v>290</v>
      </c>
      <c r="I47" s="16">
        <v>298</v>
      </c>
      <c r="J47" s="16">
        <v>292.39999999999998</v>
      </c>
      <c r="K47" s="5">
        <f t="shared" si="0"/>
        <v>0.39999999999997726</v>
      </c>
      <c r="L47" s="5">
        <f t="shared" si="1"/>
        <v>1999.9999999998863</v>
      </c>
      <c r="M47" s="16" t="s">
        <v>32</v>
      </c>
    </row>
    <row r="48" spans="1:13">
      <c r="A48" s="6">
        <v>44944</v>
      </c>
      <c r="B48" s="16" t="s">
        <v>38</v>
      </c>
      <c r="D48" s="16" t="s">
        <v>36</v>
      </c>
      <c r="E48" s="16">
        <v>100</v>
      </c>
      <c r="F48" s="16" t="s">
        <v>10</v>
      </c>
      <c r="G48" s="16">
        <v>6610</v>
      </c>
      <c r="H48" s="16">
        <v>6560</v>
      </c>
      <c r="I48" s="16">
        <v>6700</v>
      </c>
      <c r="J48" s="16">
        <v>6675</v>
      </c>
      <c r="K48" s="5">
        <f t="shared" si="0"/>
        <v>65</v>
      </c>
      <c r="L48" s="5">
        <f t="shared" si="1"/>
        <v>6500</v>
      </c>
      <c r="M48" s="16" t="s">
        <v>32</v>
      </c>
    </row>
    <row r="49" spans="1:13">
      <c r="A49" s="6">
        <v>44944</v>
      </c>
      <c r="B49" s="16" t="s">
        <v>20</v>
      </c>
      <c r="D49" s="16" t="s">
        <v>36</v>
      </c>
      <c r="E49" s="16">
        <v>5000</v>
      </c>
      <c r="F49" s="16" t="s">
        <v>10</v>
      </c>
      <c r="G49" s="16">
        <v>291</v>
      </c>
      <c r="H49" s="16">
        <v>288</v>
      </c>
      <c r="I49" s="16">
        <v>295</v>
      </c>
      <c r="J49" s="16">
        <v>293</v>
      </c>
      <c r="K49" s="5">
        <f t="shared" si="0"/>
        <v>2</v>
      </c>
      <c r="L49" s="5">
        <f t="shared" si="1"/>
        <v>10000</v>
      </c>
      <c r="M49" s="16" t="s">
        <v>32</v>
      </c>
    </row>
    <row r="50" spans="1:13">
      <c r="A50" s="6">
        <v>44944</v>
      </c>
      <c r="B50" s="16" t="s">
        <v>14</v>
      </c>
      <c r="D50" s="16" t="s">
        <v>36</v>
      </c>
      <c r="E50" s="16">
        <v>5000</v>
      </c>
      <c r="F50" s="16" t="s">
        <v>10</v>
      </c>
      <c r="G50" s="16">
        <v>190.5</v>
      </c>
      <c r="H50" s="16">
        <v>189</v>
      </c>
      <c r="I50" s="16">
        <v>194</v>
      </c>
      <c r="J50" s="16">
        <v>189</v>
      </c>
      <c r="K50" s="5">
        <f t="shared" si="0"/>
        <v>-1.5</v>
      </c>
      <c r="L50" s="5">
        <f t="shared" si="1"/>
        <v>-7500</v>
      </c>
      <c r="M50" s="16" t="s">
        <v>33</v>
      </c>
    </row>
    <row r="51" spans="1:13">
      <c r="A51" s="6">
        <v>44944</v>
      </c>
      <c r="B51" s="16" t="s">
        <v>17</v>
      </c>
      <c r="D51" s="16" t="s">
        <v>36</v>
      </c>
      <c r="E51" s="16">
        <v>2500</v>
      </c>
      <c r="F51" s="16" t="s">
        <v>12</v>
      </c>
      <c r="G51" s="16">
        <v>784</v>
      </c>
      <c r="H51" s="16">
        <v>788</v>
      </c>
      <c r="I51" s="16">
        <v>778</v>
      </c>
      <c r="J51" s="16">
        <v>778</v>
      </c>
      <c r="K51" s="5">
        <f t="shared" si="0"/>
        <v>6</v>
      </c>
      <c r="L51" s="5">
        <f t="shared" si="1"/>
        <v>15000</v>
      </c>
      <c r="M51" s="16" t="s">
        <v>32</v>
      </c>
    </row>
    <row r="52" spans="1:13">
      <c r="A52" s="6">
        <v>44945</v>
      </c>
      <c r="B52" s="16" t="s">
        <v>17</v>
      </c>
      <c r="D52" s="16" t="s">
        <v>36</v>
      </c>
      <c r="E52" s="16">
        <v>2500</v>
      </c>
      <c r="F52" s="16" t="s">
        <v>12</v>
      </c>
      <c r="G52" s="16">
        <v>770</v>
      </c>
      <c r="H52" s="16">
        <v>773.5</v>
      </c>
      <c r="I52" s="16">
        <v>760</v>
      </c>
      <c r="J52" s="16">
        <v>768.3</v>
      </c>
      <c r="K52" s="5">
        <f t="shared" si="0"/>
        <v>1.7000000000000455</v>
      </c>
      <c r="L52" s="5">
        <f t="shared" si="1"/>
        <v>4250.0000000001137</v>
      </c>
      <c r="M52" s="16" t="s">
        <v>32</v>
      </c>
    </row>
    <row r="53" spans="1:13">
      <c r="A53" s="6">
        <v>44945</v>
      </c>
      <c r="B53" s="16" t="s">
        <v>43</v>
      </c>
      <c r="D53" s="16" t="s">
        <v>36</v>
      </c>
      <c r="E53" s="16">
        <v>10000</v>
      </c>
      <c r="F53" s="16" t="s">
        <v>10</v>
      </c>
      <c r="G53" s="16">
        <v>100.4</v>
      </c>
      <c r="H53" s="16">
        <v>100.2</v>
      </c>
      <c r="I53" s="16">
        <v>100.7</v>
      </c>
      <c r="J53" s="16">
        <v>100.47</v>
      </c>
      <c r="K53" s="5">
        <f t="shared" si="0"/>
        <v>6.9999999999993179E-2</v>
      </c>
      <c r="L53" s="5">
        <f t="shared" si="1"/>
        <v>699.99999999993179</v>
      </c>
      <c r="M53" s="16" t="s">
        <v>32</v>
      </c>
    </row>
    <row r="54" spans="1:13">
      <c r="A54" s="6">
        <v>44945</v>
      </c>
      <c r="B54" s="16" t="s">
        <v>14</v>
      </c>
      <c r="D54" s="16" t="s">
        <v>35</v>
      </c>
      <c r="E54" s="16">
        <v>5000</v>
      </c>
      <c r="F54" s="16" t="s">
        <v>10</v>
      </c>
      <c r="G54" s="16">
        <v>188.5</v>
      </c>
      <c r="H54" s="16">
        <v>187</v>
      </c>
      <c r="I54" s="16">
        <v>190</v>
      </c>
      <c r="J54" s="16">
        <v>187</v>
      </c>
      <c r="K54" s="5">
        <f t="shared" si="0"/>
        <v>-1.5</v>
      </c>
      <c r="L54" s="5">
        <f t="shared" si="1"/>
        <v>-7500</v>
      </c>
      <c r="M54" s="16" t="s">
        <v>33</v>
      </c>
    </row>
    <row r="55" spans="1:13">
      <c r="A55" s="6">
        <v>44945</v>
      </c>
      <c r="B55" s="16" t="s">
        <v>37</v>
      </c>
      <c r="D55" s="16" t="s">
        <v>35</v>
      </c>
      <c r="E55" s="16">
        <v>10</v>
      </c>
      <c r="F55" s="16" t="s">
        <v>10</v>
      </c>
      <c r="G55" s="16">
        <v>68000</v>
      </c>
      <c r="H55" s="16">
        <v>67500</v>
      </c>
      <c r="I55" s="16">
        <v>69000</v>
      </c>
      <c r="J55" s="16">
        <v>68800</v>
      </c>
      <c r="K55" s="5">
        <f t="shared" si="0"/>
        <v>800</v>
      </c>
      <c r="L55" s="5">
        <f t="shared" si="1"/>
        <v>8000</v>
      </c>
      <c r="M55" s="16" t="s">
        <v>32</v>
      </c>
    </row>
    <row r="56" spans="1:13">
      <c r="A56" s="6">
        <v>44946</v>
      </c>
      <c r="B56" s="16" t="s">
        <v>37</v>
      </c>
      <c r="D56" s="16" t="s">
        <v>36</v>
      </c>
      <c r="E56" s="16">
        <v>10</v>
      </c>
      <c r="F56" s="16" t="s">
        <v>10</v>
      </c>
      <c r="G56" s="16">
        <v>68900</v>
      </c>
      <c r="H56" s="16">
        <v>68400</v>
      </c>
      <c r="I56" s="16">
        <v>70000</v>
      </c>
      <c r="J56" s="16">
        <v>69100</v>
      </c>
      <c r="K56" s="5">
        <f t="shared" si="0"/>
        <v>200</v>
      </c>
      <c r="L56" s="5">
        <f t="shared" si="1"/>
        <v>2000</v>
      </c>
      <c r="M56" s="16" t="s">
        <v>32</v>
      </c>
    </row>
    <row r="57" spans="1:13">
      <c r="A57" s="6">
        <v>44946</v>
      </c>
      <c r="B57" s="16" t="s">
        <v>39</v>
      </c>
      <c r="D57" s="16" t="s">
        <v>35</v>
      </c>
      <c r="E57" s="16">
        <v>10000</v>
      </c>
      <c r="F57" s="16" t="s">
        <v>10</v>
      </c>
      <c r="G57" s="16">
        <v>88.02</v>
      </c>
      <c r="H57" s="16">
        <v>67.75</v>
      </c>
      <c r="I57" s="16">
        <v>88.4</v>
      </c>
      <c r="J57" s="16">
        <v>88.24</v>
      </c>
      <c r="K57" s="5">
        <f t="shared" si="0"/>
        <v>0.21999999999999886</v>
      </c>
      <c r="L57" s="5">
        <f t="shared" si="1"/>
        <v>2199.9999999999886</v>
      </c>
      <c r="M57" s="16" t="s">
        <v>32</v>
      </c>
    </row>
    <row r="58" spans="1:13">
      <c r="A58" s="6">
        <v>44946</v>
      </c>
      <c r="B58" s="16" t="s">
        <v>38</v>
      </c>
      <c r="D58" s="16" t="s">
        <v>36</v>
      </c>
      <c r="E58" s="16">
        <v>100</v>
      </c>
      <c r="F58" s="16" t="s">
        <v>10</v>
      </c>
      <c r="G58" s="16">
        <v>6615</v>
      </c>
      <c r="H58" s="16">
        <v>6560</v>
      </c>
      <c r="I58" s="16">
        <v>6710</v>
      </c>
      <c r="J58" s="16">
        <v>6560</v>
      </c>
      <c r="K58" s="5">
        <f t="shared" si="0"/>
        <v>-55</v>
      </c>
      <c r="L58" s="5">
        <f t="shared" si="1"/>
        <v>-5500</v>
      </c>
      <c r="M58" s="16" t="s">
        <v>33</v>
      </c>
    </row>
    <row r="59" spans="1:13">
      <c r="A59" s="6">
        <v>44946</v>
      </c>
      <c r="B59" s="16" t="s">
        <v>125</v>
      </c>
      <c r="D59" s="16" t="s">
        <v>35</v>
      </c>
      <c r="E59" s="16">
        <v>1250</v>
      </c>
      <c r="F59" s="16" t="s">
        <v>10</v>
      </c>
      <c r="G59" s="16">
        <v>4.4000000000000004</v>
      </c>
      <c r="H59" s="16">
        <v>2</v>
      </c>
      <c r="I59" s="16">
        <v>10</v>
      </c>
      <c r="J59" s="16">
        <v>6.2</v>
      </c>
      <c r="K59" s="5">
        <f t="shared" si="0"/>
        <v>1.7999999999999998</v>
      </c>
      <c r="L59" s="5">
        <f t="shared" si="1"/>
        <v>2250</v>
      </c>
      <c r="M59" s="16" t="s">
        <v>32</v>
      </c>
    </row>
    <row r="60" spans="1:13">
      <c r="A60" s="6">
        <v>44949</v>
      </c>
      <c r="B60" s="16" t="s">
        <v>46</v>
      </c>
      <c r="D60" s="16" t="s">
        <v>35</v>
      </c>
      <c r="E60" s="16">
        <v>10000</v>
      </c>
      <c r="F60" s="16" t="s">
        <v>12</v>
      </c>
      <c r="G60" s="16">
        <v>62.62</v>
      </c>
      <c r="H60" s="16">
        <v>62.9</v>
      </c>
      <c r="I60" s="16">
        <v>62.3</v>
      </c>
      <c r="J60" s="16">
        <v>62.4</v>
      </c>
      <c r="K60" s="5">
        <f t="shared" si="0"/>
        <v>0.21999999999999886</v>
      </c>
      <c r="L60" s="5">
        <f t="shared" si="1"/>
        <v>2199.9999999999886</v>
      </c>
      <c r="M60" s="16" t="s">
        <v>32</v>
      </c>
    </row>
    <row r="61" spans="1:13">
      <c r="A61" s="6">
        <v>44949</v>
      </c>
      <c r="B61" s="16" t="s">
        <v>125</v>
      </c>
      <c r="D61" s="16" t="s">
        <v>35</v>
      </c>
      <c r="E61" s="16">
        <v>1250</v>
      </c>
      <c r="F61" s="16" t="s">
        <v>10</v>
      </c>
      <c r="G61" s="16">
        <v>4.5</v>
      </c>
      <c r="H61" s="16">
        <v>1.4</v>
      </c>
      <c r="I61" s="16">
        <v>10</v>
      </c>
      <c r="J61" s="16">
        <v>8</v>
      </c>
      <c r="K61" s="5">
        <f t="shared" si="0"/>
        <v>3.5</v>
      </c>
      <c r="L61" s="5">
        <f t="shared" si="1"/>
        <v>4375</v>
      </c>
      <c r="M61" s="16" t="s">
        <v>32</v>
      </c>
    </row>
    <row r="62" spans="1:13">
      <c r="A62" s="6">
        <v>44949</v>
      </c>
      <c r="B62" s="16" t="s">
        <v>38</v>
      </c>
      <c r="D62" s="16" t="s">
        <v>36</v>
      </c>
      <c r="E62" s="16">
        <v>100</v>
      </c>
      <c r="F62" s="16" t="s">
        <v>10</v>
      </c>
      <c r="G62" s="16">
        <v>6650</v>
      </c>
      <c r="H62" s="16">
        <v>6580</v>
      </c>
      <c r="I62" s="16">
        <v>6630</v>
      </c>
      <c r="J62" s="16">
        <v>6710</v>
      </c>
      <c r="K62" s="5">
        <f t="shared" si="0"/>
        <v>60</v>
      </c>
      <c r="L62" s="5">
        <f t="shared" si="1"/>
        <v>6000</v>
      </c>
      <c r="M62" s="16" t="s">
        <v>32</v>
      </c>
    </row>
    <row r="63" spans="1:13">
      <c r="A63" s="6">
        <v>44949</v>
      </c>
      <c r="B63" s="16" t="s">
        <v>42</v>
      </c>
      <c r="D63" s="16" t="s">
        <v>36</v>
      </c>
      <c r="E63" s="16">
        <v>20</v>
      </c>
      <c r="F63" s="16" t="s">
        <v>12</v>
      </c>
      <c r="G63" s="16">
        <v>56570</v>
      </c>
      <c r="H63" s="16">
        <v>56770</v>
      </c>
      <c r="I63" s="16">
        <v>56300</v>
      </c>
      <c r="J63" s="16">
        <v>56480</v>
      </c>
      <c r="K63" s="5">
        <f t="shared" si="0"/>
        <v>90</v>
      </c>
      <c r="L63" s="5">
        <f t="shared" si="1"/>
        <v>1800</v>
      </c>
      <c r="M63" s="16" t="s">
        <v>32</v>
      </c>
    </row>
    <row r="64" spans="1:13">
      <c r="A64" s="6">
        <v>44950</v>
      </c>
      <c r="B64" s="16" t="s">
        <v>125</v>
      </c>
      <c r="D64" s="16" t="s">
        <v>36</v>
      </c>
      <c r="E64" s="16">
        <v>1250</v>
      </c>
      <c r="F64" s="16" t="s">
        <v>10</v>
      </c>
      <c r="G64" s="16">
        <v>13.2</v>
      </c>
      <c r="H64" s="16">
        <v>10</v>
      </c>
      <c r="I64" s="16">
        <v>20</v>
      </c>
      <c r="J64" s="16">
        <v>14.5</v>
      </c>
      <c r="K64" s="5">
        <f t="shared" si="0"/>
        <v>1.3000000000000007</v>
      </c>
      <c r="L64" s="5">
        <f t="shared" si="1"/>
        <v>1625.0000000000009</v>
      </c>
      <c r="M64" s="16" t="s">
        <v>32</v>
      </c>
    </row>
    <row r="65" spans="1:13">
      <c r="A65" s="6">
        <v>44950</v>
      </c>
      <c r="B65" s="16" t="s">
        <v>38</v>
      </c>
      <c r="D65" s="16" t="s">
        <v>36</v>
      </c>
      <c r="E65" s="16">
        <v>100</v>
      </c>
      <c r="F65" s="16" t="s">
        <v>12</v>
      </c>
      <c r="G65" s="16">
        <v>6680</v>
      </c>
      <c r="H65" s="16">
        <v>6720</v>
      </c>
      <c r="I65" s="16">
        <v>6600</v>
      </c>
      <c r="J65" s="16">
        <v>6648</v>
      </c>
      <c r="K65" s="5">
        <f t="shared" si="0"/>
        <v>32</v>
      </c>
      <c r="L65" s="5">
        <f t="shared" si="1"/>
        <v>3200</v>
      </c>
      <c r="M65" s="16" t="s">
        <v>32</v>
      </c>
    </row>
    <row r="66" spans="1:13">
      <c r="A66" s="6">
        <v>44950</v>
      </c>
      <c r="B66" s="16" t="s">
        <v>41</v>
      </c>
      <c r="D66" s="16" t="s">
        <v>36</v>
      </c>
      <c r="E66" s="16">
        <v>5000</v>
      </c>
      <c r="F66" s="16" t="s">
        <v>10</v>
      </c>
      <c r="G66" s="16">
        <v>226.2</v>
      </c>
      <c r="H66" s="16">
        <v>225</v>
      </c>
      <c r="I66" s="16">
        <v>230</v>
      </c>
      <c r="J66" s="16">
        <v>227.1</v>
      </c>
      <c r="K66" s="5">
        <f t="shared" si="0"/>
        <v>0.90000000000000568</v>
      </c>
      <c r="L66" s="5">
        <f t="shared" si="1"/>
        <v>4500.0000000000282</v>
      </c>
      <c r="M66" s="16" t="s">
        <v>32</v>
      </c>
    </row>
    <row r="67" spans="1:13">
      <c r="A67" s="6">
        <v>44950</v>
      </c>
      <c r="B67" s="16" t="s">
        <v>37</v>
      </c>
      <c r="D67" s="16" t="s">
        <v>35</v>
      </c>
      <c r="E67" s="16">
        <v>20</v>
      </c>
      <c r="F67" s="16" t="s">
        <v>10</v>
      </c>
      <c r="G67" s="16">
        <v>68400</v>
      </c>
      <c r="H67" s="16">
        <v>67900</v>
      </c>
      <c r="I67" s="16">
        <v>70000</v>
      </c>
      <c r="J67" s="16">
        <v>68850</v>
      </c>
      <c r="K67" s="5">
        <f t="shared" ref="K67:K76" si="2">IF(F67="BUY",J67-G67,G67-J67)</f>
        <v>450</v>
      </c>
      <c r="L67" s="5">
        <f t="shared" ref="L67" si="3">(K67*E67)</f>
        <v>9000</v>
      </c>
      <c r="M67" s="16" t="s">
        <v>32</v>
      </c>
    </row>
    <row r="68" spans="1:13">
      <c r="A68" s="6">
        <v>44951</v>
      </c>
      <c r="B68" s="16" t="s">
        <v>42</v>
      </c>
      <c r="D68" s="16" t="s">
        <v>36</v>
      </c>
      <c r="E68" s="16">
        <v>20</v>
      </c>
      <c r="F68" s="16" t="s">
        <v>10</v>
      </c>
      <c r="G68" s="16">
        <v>56915</v>
      </c>
      <c r="H68" s="16">
        <v>56700</v>
      </c>
      <c r="I68" s="16">
        <v>57200</v>
      </c>
      <c r="J68" s="16">
        <v>57050</v>
      </c>
      <c r="K68" s="5">
        <f t="shared" si="2"/>
        <v>135</v>
      </c>
      <c r="L68" s="5">
        <f t="shared" ref="L68:L76" si="4">(K68*E68)</f>
        <v>2700</v>
      </c>
      <c r="M68" s="16" t="s">
        <v>32</v>
      </c>
    </row>
    <row r="69" spans="1:13">
      <c r="A69" s="6">
        <v>44951</v>
      </c>
      <c r="B69" s="16" t="s">
        <v>41</v>
      </c>
      <c r="D69" s="16" t="s">
        <v>36</v>
      </c>
      <c r="E69" s="16">
        <v>5000</v>
      </c>
      <c r="F69" s="16" t="s">
        <v>10</v>
      </c>
      <c r="G69" s="16">
        <v>226.1</v>
      </c>
      <c r="H69" s="16">
        <v>225</v>
      </c>
      <c r="I69" s="16">
        <v>230</v>
      </c>
      <c r="J69" s="16">
        <v>227.2</v>
      </c>
      <c r="K69" s="5">
        <f t="shared" si="2"/>
        <v>1.0999999999999943</v>
      </c>
      <c r="L69" s="5">
        <f t="shared" si="4"/>
        <v>5499.9999999999718</v>
      </c>
      <c r="M69" s="16" t="s">
        <v>32</v>
      </c>
    </row>
    <row r="70" spans="1:13">
      <c r="A70" s="6">
        <v>44953</v>
      </c>
      <c r="B70" s="16" t="s">
        <v>41</v>
      </c>
      <c r="D70" s="16" t="s">
        <v>36</v>
      </c>
      <c r="E70" s="16">
        <v>5000</v>
      </c>
      <c r="F70" s="16" t="s">
        <v>10</v>
      </c>
      <c r="G70" s="16">
        <v>227</v>
      </c>
      <c r="H70" s="16">
        <v>225.5</v>
      </c>
      <c r="I70" s="16">
        <v>233</v>
      </c>
      <c r="J70" s="16">
        <v>226</v>
      </c>
      <c r="K70" s="5">
        <f t="shared" si="2"/>
        <v>-1</v>
      </c>
      <c r="L70" s="5">
        <f t="shared" si="4"/>
        <v>-5000</v>
      </c>
      <c r="M70" s="16" t="s">
        <v>33</v>
      </c>
    </row>
    <row r="71" spans="1:13">
      <c r="A71" s="6">
        <v>44953</v>
      </c>
      <c r="B71" s="16" t="s">
        <v>43</v>
      </c>
      <c r="D71" s="16" t="s">
        <v>36</v>
      </c>
      <c r="E71" s="16">
        <v>10000</v>
      </c>
      <c r="F71" s="16" t="s">
        <v>10</v>
      </c>
      <c r="G71" s="16">
        <v>101.01</v>
      </c>
      <c r="H71" s="16">
        <v>100.85</v>
      </c>
      <c r="I71" s="16">
        <v>101.4</v>
      </c>
      <c r="J71" s="16">
        <v>101.09</v>
      </c>
      <c r="K71" s="5">
        <f t="shared" si="2"/>
        <v>7.9999999999998295E-2</v>
      </c>
      <c r="L71" s="5">
        <f t="shared" si="4"/>
        <v>799.99999999998295</v>
      </c>
      <c r="M71" s="16" t="s">
        <v>32</v>
      </c>
    </row>
    <row r="72" spans="1:13">
      <c r="A72" s="6">
        <v>44953</v>
      </c>
      <c r="B72" s="16" t="s">
        <v>17</v>
      </c>
      <c r="D72" s="16" t="s">
        <v>36</v>
      </c>
      <c r="E72" s="16">
        <v>2500</v>
      </c>
      <c r="F72" s="16" t="s">
        <v>12</v>
      </c>
      <c r="G72" s="16">
        <v>787.5</v>
      </c>
      <c r="H72" s="16">
        <v>790.7</v>
      </c>
      <c r="I72" s="16">
        <v>782</v>
      </c>
      <c r="J72" s="16">
        <v>786.1</v>
      </c>
      <c r="K72" s="5">
        <f t="shared" si="2"/>
        <v>1.3999999999999773</v>
      </c>
      <c r="L72" s="5">
        <f t="shared" si="4"/>
        <v>3499.9999999999432</v>
      </c>
      <c r="M72" s="16" t="s">
        <v>32</v>
      </c>
    </row>
    <row r="73" spans="1:13">
      <c r="A73" s="6">
        <v>44953</v>
      </c>
      <c r="B73" s="16" t="s">
        <v>41</v>
      </c>
      <c r="D73" s="16" t="s">
        <v>36</v>
      </c>
      <c r="E73" s="16">
        <v>5000</v>
      </c>
      <c r="F73" s="16" t="s">
        <v>12</v>
      </c>
      <c r="G73" s="16">
        <v>225.4</v>
      </c>
      <c r="H73" s="16">
        <v>227</v>
      </c>
      <c r="I73" s="16">
        <v>222</v>
      </c>
      <c r="J73" s="16">
        <v>224.8</v>
      </c>
      <c r="K73" s="5">
        <f t="shared" si="2"/>
        <v>0.59999999999999432</v>
      </c>
      <c r="L73" s="5">
        <f t="shared" si="4"/>
        <v>2999.9999999999718</v>
      </c>
      <c r="M73" s="16" t="s">
        <v>32</v>
      </c>
    </row>
    <row r="74" spans="1:13">
      <c r="A74" s="6">
        <v>44953</v>
      </c>
      <c r="B74" s="16" t="s">
        <v>17</v>
      </c>
      <c r="D74" s="16" t="s">
        <v>35</v>
      </c>
      <c r="E74" s="16">
        <v>2500</v>
      </c>
      <c r="F74" s="16" t="s">
        <v>12</v>
      </c>
      <c r="G74" s="16">
        <v>780</v>
      </c>
      <c r="H74" s="16">
        <v>785</v>
      </c>
      <c r="I74" s="16">
        <v>760</v>
      </c>
      <c r="J74" s="16">
        <v>774</v>
      </c>
      <c r="K74" s="5">
        <f t="shared" si="2"/>
        <v>6</v>
      </c>
      <c r="L74" s="5">
        <f t="shared" si="4"/>
        <v>15000</v>
      </c>
      <c r="M74" s="16" t="s">
        <v>32</v>
      </c>
    </row>
    <row r="75" spans="1:13">
      <c r="A75" s="6">
        <v>44957</v>
      </c>
      <c r="B75" s="16" t="s">
        <v>41</v>
      </c>
      <c r="D75" s="16" t="s">
        <v>36</v>
      </c>
      <c r="E75" s="16">
        <v>5000</v>
      </c>
      <c r="F75" s="16" t="s">
        <v>12</v>
      </c>
      <c r="G75" s="16">
        <v>222</v>
      </c>
      <c r="H75" s="16">
        <v>223.5</v>
      </c>
      <c r="I75" s="16">
        <v>219</v>
      </c>
      <c r="J75" s="16">
        <v>222.8</v>
      </c>
      <c r="K75" s="5">
        <f t="shared" si="2"/>
        <v>-0.80000000000001137</v>
      </c>
      <c r="L75" s="5">
        <f t="shared" si="4"/>
        <v>-4000.0000000000568</v>
      </c>
      <c r="M75" s="16" t="s">
        <v>33</v>
      </c>
    </row>
    <row r="76" spans="1:13">
      <c r="A76" s="6">
        <v>44957</v>
      </c>
      <c r="B76" s="16" t="s">
        <v>17</v>
      </c>
      <c r="D76" s="16" t="s">
        <v>36</v>
      </c>
      <c r="E76" s="16">
        <v>2500</v>
      </c>
      <c r="F76" s="16" t="s">
        <v>12</v>
      </c>
      <c r="G76" s="16">
        <v>783</v>
      </c>
      <c r="H76" s="16">
        <v>786.1</v>
      </c>
      <c r="I76" s="16">
        <v>775</v>
      </c>
      <c r="J76" s="16">
        <v>781.5</v>
      </c>
      <c r="K76" s="5">
        <f t="shared" si="2"/>
        <v>1.5</v>
      </c>
      <c r="L76" s="5">
        <f t="shared" si="4"/>
        <v>3750</v>
      </c>
      <c r="M76" s="16" t="s">
        <v>32</v>
      </c>
    </row>
    <row r="77" spans="1:13">
      <c r="K77" s="5"/>
      <c r="L77" s="5">
        <f>SUM(L2:L76)</f>
        <v>182724.99999999921</v>
      </c>
    </row>
    <row r="78" spans="1:13">
      <c r="D78" s="16" t="s">
        <v>152</v>
      </c>
      <c r="E78" s="16">
        <v>75</v>
      </c>
      <c r="K78" s="5"/>
      <c r="L78" s="5"/>
    </row>
    <row r="79" spans="1:13">
      <c r="K79" s="5"/>
      <c r="L79" s="5"/>
    </row>
  </sheetData>
  <autoFilter ref="A1:M5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9"/>
  <sheetViews>
    <sheetView workbookViewId="0">
      <pane ySplit="1" topLeftCell="A71" activePane="bottomLeft" state="frozen"/>
      <selection pane="bottomLeft" activeCell="B86" sqref="B86"/>
    </sheetView>
  </sheetViews>
  <sheetFormatPr defaultRowHeight="15"/>
  <cols>
    <col min="1" max="1" width="9.140625" style="16"/>
    <col min="2" max="2" width="22" customWidth="1"/>
    <col min="3" max="3" width="37.140625" hidden="1" customWidth="1"/>
    <col min="4" max="4" width="10.85546875" bestFit="1" customWidth="1"/>
    <col min="5" max="5" width="22" customWidth="1"/>
    <col min="6" max="6" width="11.28515625" bestFit="1" customWidth="1"/>
    <col min="9" max="9" width="10.5703125" customWidth="1"/>
    <col min="11" max="11" width="14.7109375" bestFit="1" customWidth="1"/>
    <col min="12" max="12" width="23.85546875" bestFit="1" customWidth="1"/>
    <col min="13" max="13" width="15.42578125" bestFit="1" customWidth="1"/>
  </cols>
  <sheetData>
    <row r="1" spans="1:18">
      <c r="A1" s="1" t="s">
        <v>0</v>
      </c>
      <c r="B1" s="1" t="s">
        <v>1</v>
      </c>
      <c r="C1" s="1" t="s">
        <v>52</v>
      </c>
      <c r="D1" s="1" t="s">
        <v>52</v>
      </c>
      <c r="E1" s="1" t="s">
        <v>34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31</v>
      </c>
    </row>
    <row r="2" spans="1:18">
      <c r="A2" s="4">
        <v>44410</v>
      </c>
      <c r="B2" s="5" t="s">
        <v>14</v>
      </c>
      <c r="C2" s="5"/>
      <c r="D2" s="5" t="s">
        <v>49</v>
      </c>
      <c r="E2" s="5" t="s">
        <v>35</v>
      </c>
      <c r="F2" s="5">
        <v>5000</v>
      </c>
      <c r="G2" s="5" t="s">
        <v>12</v>
      </c>
      <c r="H2" s="5">
        <v>177.95</v>
      </c>
      <c r="I2" s="5">
        <v>178.65</v>
      </c>
      <c r="J2" s="5">
        <v>176</v>
      </c>
      <c r="K2" s="5">
        <v>178.65</v>
      </c>
      <c r="L2" s="5">
        <f t="shared" ref="L2:L11" si="0">IF(G2="BUY",K2-H2,H2-K2)</f>
        <v>-0.70000000000001705</v>
      </c>
      <c r="M2" s="5">
        <f t="shared" ref="M2:M64" si="1">(L2*F2)</f>
        <v>-3500.0000000000855</v>
      </c>
      <c r="N2" s="16" t="s">
        <v>33</v>
      </c>
      <c r="R2">
        <v>-3500</v>
      </c>
    </row>
    <row r="3" spans="1:18">
      <c r="A3" s="4">
        <v>44410</v>
      </c>
      <c r="B3" s="5" t="s">
        <v>42</v>
      </c>
      <c r="C3" s="5"/>
      <c r="D3" s="5" t="s">
        <v>49</v>
      </c>
      <c r="E3" s="5" t="s">
        <v>35</v>
      </c>
      <c r="F3" s="5">
        <v>20</v>
      </c>
      <c r="G3" s="5" t="s">
        <v>10</v>
      </c>
      <c r="H3" s="5">
        <v>47790</v>
      </c>
      <c r="I3" s="5">
        <v>47530</v>
      </c>
      <c r="J3" s="5">
        <v>48150</v>
      </c>
      <c r="K3" s="5">
        <v>47970</v>
      </c>
      <c r="L3" s="5">
        <f t="shared" si="0"/>
        <v>180</v>
      </c>
      <c r="M3" s="5">
        <f t="shared" si="1"/>
        <v>3600</v>
      </c>
      <c r="N3" s="16" t="s">
        <v>32</v>
      </c>
      <c r="R3">
        <v>3600</v>
      </c>
    </row>
    <row r="4" spans="1:18" s="21" customFormat="1">
      <c r="A4" s="24">
        <v>44411</v>
      </c>
      <c r="B4" s="23" t="s">
        <v>43</v>
      </c>
      <c r="C4" s="23"/>
      <c r="D4" s="23" t="s">
        <v>49</v>
      </c>
      <c r="E4" s="23" t="s">
        <v>35</v>
      </c>
      <c r="F4" s="23">
        <v>10000</v>
      </c>
      <c r="G4" s="23" t="s">
        <v>12</v>
      </c>
      <c r="H4" s="23">
        <v>103.59</v>
      </c>
      <c r="I4" s="23">
        <v>103.81</v>
      </c>
      <c r="J4" s="23">
        <v>103.2</v>
      </c>
      <c r="K4" s="23">
        <v>103.47</v>
      </c>
      <c r="L4" s="23">
        <f t="shared" si="0"/>
        <v>0.12000000000000455</v>
      </c>
      <c r="M4" s="5">
        <f t="shared" si="1"/>
        <v>1200.0000000000455</v>
      </c>
      <c r="N4" s="22" t="s">
        <v>32</v>
      </c>
      <c r="R4" s="21">
        <v>1200</v>
      </c>
    </row>
    <row r="5" spans="1:18" s="21" customFormat="1">
      <c r="A5" s="24">
        <v>44411</v>
      </c>
      <c r="B5" s="23" t="s">
        <v>47</v>
      </c>
      <c r="C5" s="23"/>
      <c r="D5" s="5" t="s">
        <v>49</v>
      </c>
      <c r="E5" s="23" t="s">
        <v>35</v>
      </c>
      <c r="F5" s="23">
        <v>10000</v>
      </c>
      <c r="G5" s="23" t="s">
        <v>10</v>
      </c>
      <c r="H5" s="23">
        <v>0.34</v>
      </c>
      <c r="I5" s="23">
        <v>0.21</v>
      </c>
      <c r="J5" s="23">
        <v>0.62</v>
      </c>
      <c r="K5" s="23">
        <v>0.42499999999999999</v>
      </c>
      <c r="L5" s="23">
        <f t="shared" si="0"/>
        <v>8.4999999999999964E-2</v>
      </c>
      <c r="M5" s="5">
        <f t="shared" si="1"/>
        <v>849.99999999999966</v>
      </c>
      <c r="N5" s="22" t="s">
        <v>32</v>
      </c>
      <c r="Q5" s="21">
        <f>-3500+3600+1200+850-600-4600+7500-1400+2590+4750+2600+3125+5250-8000+700</f>
        <v>14065</v>
      </c>
    </row>
    <row r="6" spans="1:18" s="21" customFormat="1">
      <c r="A6" s="24">
        <v>44411</v>
      </c>
      <c r="B6" s="23" t="s">
        <v>39</v>
      </c>
      <c r="C6" s="23"/>
      <c r="D6" s="23" t="s">
        <v>49</v>
      </c>
      <c r="E6" s="23" t="s">
        <v>35</v>
      </c>
      <c r="F6" s="23">
        <v>10000</v>
      </c>
      <c r="G6" s="23" t="s">
        <v>12</v>
      </c>
      <c r="H6" s="23">
        <v>88.47</v>
      </c>
      <c r="I6" s="23">
        <v>88.61</v>
      </c>
      <c r="J6" s="23">
        <v>88.2</v>
      </c>
      <c r="K6" s="23">
        <v>88.53</v>
      </c>
      <c r="L6" s="23">
        <f t="shared" si="0"/>
        <v>-6.0000000000002274E-2</v>
      </c>
      <c r="M6" s="5">
        <f t="shared" si="1"/>
        <v>-600.00000000002274</v>
      </c>
      <c r="N6" s="22" t="s">
        <v>33</v>
      </c>
      <c r="R6" s="21">
        <v>0</v>
      </c>
    </row>
    <row r="7" spans="1:18" s="21" customFormat="1">
      <c r="A7" s="24">
        <v>44411</v>
      </c>
      <c r="B7" s="23" t="s">
        <v>38</v>
      </c>
      <c r="C7" s="23"/>
      <c r="D7" s="23" t="s">
        <v>49</v>
      </c>
      <c r="E7" s="23" t="s">
        <v>36</v>
      </c>
      <c r="F7" s="23">
        <v>100</v>
      </c>
      <c r="G7" s="23" t="s">
        <v>10</v>
      </c>
      <c r="H7" s="23">
        <v>5300</v>
      </c>
      <c r="I7" s="23">
        <v>5254</v>
      </c>
      <c r="J7" s="23">
        <v>5395</v>
      </c>
      <c r="K7" s="23">
        <v>5254</v>
      </c>
      <c r="L7" s="23">
        <f t="shared" si="0"/>
        <v>-46</v>
      </c>
      <c r="M7" s="5">
        <f t="shared" si="1"/>
        <v>-4600</v>
      </c>
      <c r="N7" s="22" t="s">
        <v>33</v>
      </c>
      <c r="R7" s="21">
        <v>-4600</v>
      </c>
    </row>
    <row r="8" spans="1:18" s="21" customFormat="1">
      <c r="A8" s="24">
        <v>44411</v>
      </c>
      <c r="B8" s="23" t="s">
        <v>41</v>
      </c>
      <c r="C8" s="23"/>
      <c r="D8" s="23" t="s">
        <v>48</v>
      </c>
      <c r="E8" s="23" t="s">
        <v>35</v>
      </c>
      <c r="F8" s="23">
        <v>5000</v>
      </c>
      <c r="G8" s="23" t="s">
        <v>12</v>
      </c>
      <c r="H8" s="23">
        <v>206.5</v>
      </c>
      <c r="I8" s="23">
        <v>207.6</v>
      </c>
      <c r="J8" s="23">
        <v>204</v>
      </c>
      <c r="K8" s="23">
        <v>205.9</v>
      </c>
      <c r="L8" s="23">
        <f t="shared" si="0"/>
        <v>0.59999999999999432</v>
      </c>
      <c r="M8" s="5">
        <f t="shared" si="1"/>
        <v>2999.9999999999718</v>
      </c>
      <c r="N8" s="22" t="s">
        <v>32</v>
      </c>
      <c r="R8" s="21">
        <v>3000</v>
      </c>
    </row>
    <row r="9" spans="1:18" s="21" customFormat="1">
      <c r="A9" s="24">
        <v>44412</v>
      </c>
      <c r="B9" s="23" t="s">
        <v>17</v>
      </c>
      <c r="C9" s="23"/>
      <c r="D9" s="23" t="s">
        <v>49</v>
      </c>
      <c r="E9" s="23" t="s">
        <v>36</v>
      </c>
      <c r="F9" s="23">
        <v>2500</v>
      </c>
      <c r="G9" s="23" t="s">
        <v>12</v>
      </c>
      <c r="H9" s="23">
        <v>737.5</v>
      </c>
      <c r="I9" s="23">
        <v>740.5</v>
      </c>
      <c r="J9" s="23">
        <v>731</v>
      </c>
      <c r="K9" s="23">
        <v>734.5</v>
      </c>
      <c r="L9" s="23">
        <f t="shared" si="0"/>
        <v>3</v>
      </c>
      <c r="M9" s="5">
        <f t="shared" si="1"/>
        <v>7500</v>
      </c>
      <c r="N9" s="22" t="s">
        <v>32</v>
      </c>
      <c r="Q9" s="21">
        <f>3000-5000+2400</f>
        <v>400</v>
      </c>
      <c r="R9" s="21">
        <v>7500</v>
      </c>
    </row>
    <row r="10" spans="1:18">
      <c r="A10" s="4">
        <v>44412</v>
      </c>
      <c r="B10" s="5" t="s">
        <v>44</v>
      </c>
      <c r="C10" s="5"/>
      <c r="D10" s="5" t="s">
        <v>49</v>
      </c>
      <c r="E10" s="5" t="s">
        <v>35</v>
      </c>
      <c r="F10" s="5">
        <v>10000</v>
      </c>
      <c r="G10" s="5" t="s">
        <v>12</v>
      </c>
      <c r="H10" s="5">
        <v>74.290000000000006</v>
      </c>
      <c r="I10" s="5">
        <v>74.430000000000007</v>
      </c>
      <c r="J10" s="5">
        <v>74</v>
      </c>
      <c r="K10" s="5">
        <v>74.430000000000007</v>
      </c>
      <c r="L10" s="5">
        <f t="shared" si="0"/>
        <v>-0.14000000000000057</v>
      </c>
      <c r="M10" s="5">
        <f t="shared" si="1"/>
        <v>-1400.0000000000057</v>
      </c>
      <c r="N10" s="16" t="s">
        <v>33</v>
      </c>
      <c r="R10" s="21">
        <v>-1400</v>
      </c>
    </row>
    <row r="11" spans="1:18">
      <c r="A11" s="4">
        <v>44412</v>
      </c>
      <c r="B11" s="5" t="s">
        <v>56</v>
      </c>
      <c r="C11" s="5"/>
      <c r="D11" s="5" t="s">
        <v>48</v>
      </c>
      <c r="E11" s="5" t="s">
        <v>35</v>
      </c>
      <c r="F11" s="5">
        <v>50</v>
      </c>
      <c r="G11" s="5" t="s">
        <v>10</v>
      </c>
      <c r="H11" s="5">
        <v>14540</v>
      </c>
      <c r="I11" s="5">
        <v>14440</v>
      </c>
      <c r="J11" s="5">
        <v>14680</v>
      </c>
      <c r="K11" s="5">
        <v>14440</v>
      </c>
      <c r="L11" s="5">
        <f t="shared" si="0"/>
        <v>-100</v>
      </c>
      <c r="M11" s="5">
        <f t="shared" si="1"/>
        <v>-5000</v>
      </c>
      <c r="N11" s="16" t="s">
        <v>33</v>
      </c>
      <c r="R11" s="21"/>
    </row>
    <row r="12" spans="1:18">
      <c r="A12" s="4">
        <v>44412</v>
      </c>
      <c r="B12" s="5" t="s">
        <v>41</v>
      </c>
      <c r="C12" s="5"/>
      <c r="D12" s="5" t="s">
        <v>49</v>
      </c>
      <c r="E12" s="5" t="s">
        <v>35</v>
      </c>
      <c r="F12" s="5">
        <v>5000</v>
      </c>
      <c r="G12" s="5" t="s">
        <v>12</v>
      </c>
      <c r="H12" s="5">
        <v>205.4</v>
      </c>
      <c r="I12" s="5">
        <v>206.6</v>
      </c>
      <c r="J12" s="5">
        <v>203</v>
      </c>
      <c r="K12" s="5">
        <v>204.45</v>
      </c>
      <c r="L12" s="5">
        <f t="shared" ref="L12:L70" si="2">IF(G12="BUY",K12-H12,H12-K12)</f>
        <v>0.95000000000001705</v>
      </c>
      <c r="M12" s="5">
        <f t="shared" si="1"/>
        <v>4750.0000000000855</v>
      </c>
      <c r="N12" s="16" t="s">
        <v>32</v>
      </c>
      <c r="R12" s="21">
        <v>4750</v>
      </c>
    </row>
    <row r="13" spans="1:18">
      <c r="A13" s="4">
        <v>44413</v>
      </c>
      <c r="B13" s="5" t="s">
        <v>37</v>
      </c>
      <c r="C13" s="5"/>
      <c r="D13" s="5" t="s">
        <v>49</v>
      </c>
      <c r="E13" s="5" t="s">
        <v>36</v>
      </c>
      <c r="F13" s="5">
        <v>10</v>
      </c>
      <c r="G13" s="5" t="s">
        <v>10</v>
      </c>
      <c r="H13" s="5">
        <v>67690</v>
      </c>
      <c r="I13" s="5">
        <v>67450</v>
      </c>
      <c r="J13" s="5">
        <v>68200</v>
      </c>
      <c r="K13" s="5">
        <v>67950</v>
      </c>
      <c r="L13" s="5">
        <f t="shared" si="2"/>
        <v>260</v>
      </c>
      <c r="M13" s="5">
        <f t="shared" si="1"/>
        <v>2600</v>
      </c>
      <c r="N13" s="16" t="s">
        <v>32</v>
      </c>
      <c r="R13">
        <v>2600</v>
      </c>
    </row>
    <row r="14" spans="1:18">
      <c r="A14" s="4">
        <v>44413</v>
      </c>
      <c r="B14" s="5" t="s">
        <v>45</v>
      </c>
      <c r="C14" s="5"/>
      <c r="D14" s="5" t="s">
        <v>49</v>
      </c>
      <c r="E14" s="5" t="s">
        <v>35</v>
      </c>
      <c r="F14" s="5">
        <v>1250</v>
      </c>
      <c r="G14" s="5" t="s">
        <v>10</v>
      </c>
      <c r="H14" s="5">
        <v>308.3</v>
      </c>
      <c r="I14" s="5">
        <v>305.5</v>
      </c>
      <c r="J14" s="5">
        <v>316</v>
      </c>
      <c r="K14" s="5">
        <v>310.8</v>
      </c>
      <c r="L14" s="5">
        <f t="shared" si="2"/>
        <v>2.5</v>
      </c>
      <c r="M14" s="5">
        <f t="shared" si="1"/>
        <v>3125</v>
      </c>
      <c r="N14" s="16" t="s">
        <v>32</v>
      </c>
      <c r="R14">
        <v>3125</v>
      </c>
    </row>
    <row r="15" spans="1:18" s="21" customFormat="1">
      <c r="A15" s="4">
        <v>44413</v>
      </c>
      <c r="B15" s="5" t="s">
        <v>42</v>
      </c>
      <c r="C15" s="23"/>
      <c r="D15" s="23" t="s">
        <v>48</v>
      </c>
      <c r="E15" s="23" t="s">
        <v>35</v>
      </c>
      <c r="F15" s="23">
        <v>20</v>
      </c>
      <c r="G15" s="23" t="s">
        <v>10</v>
      </c>
      <c r="H15" s="23">
        <v>47530</v>
      </c>
      <c r="I15" s="23">
        <v>47250</v>
      </c>
      <c r="J15" s="23">
        <v>47900</v>
      </c>
      <c r="K15" s="23">
        <v>47650</v>
      </c>
      <c r="L15" s="23">
        <f t="shared" si="2"/>
        <v>120</v>
      </c>
      <c r="M15" s="5">
        <f t="shared" si="1"/>
        <v>2400</v>
      </c>
      <c r="N15" s="22" t="s">
        <v>32</v>
      </c>
      <c r="R15" s="21">
        <v>2400</v>
      </c>
    </row>
    <row r="16" spans="1:18">
      <c r="A16" s="4">
        <v>44414</v>
      </c>
      <c r="B16" s="5" t="s">
        <v>41</v>
      </c>
      <c r="C16" s="5"/>
      <c r="D16" s="5" t="s">
        <v>49</v>
      </c>
      <c r="E16" s="5" t="s">
        <v>35</v>
      </c>
      <c r="F16" s="5">
        <v>5000</v>
      </c>
      <c r="G16" s="5" t="s">
        <v>10</v>
      </c>
      <c r="H16" s="5">
        <v>207.1</v>
      </c>
      <c r="I16" s="5">
        <v>206</v>
      </c>
      <c r="J16" s="5">
        <v>209.5</v>
      </c>
      <c r="K16" s="5">
        <v>208.15</v>
      </c>
      <c r="L16" s="5">
        <f t="shared" si="2"/>
        <v>1.0500000000000114</v>
      </c>
      <c r="M16" s="5">
        <f t="shared" si="1"/>
        <v>5250.0000000000564</v>
      </c>
      <c r="N16" s="16" t="s">
        <v>32</v>
      </c>
      <c r="R16" s="21">
        <v>5250</v>
      </c>
    </row>
    <row r="17" spans="1:18">
      <c r="A17" s="4">
        <v>44414</v>
      </c>
      <c r="B17" s="5" t="s">
        <v>17</v>
      </c>
      <c r="C17" s="5"/>
      <c r="D17" s="5" t="s">
        <v>49</v>
      </c>
      <c r="E17" s="5" t="s">
        <v>35</v>
      </c>
      <c r="F17" s="5">
        <v>2500</v>
      </c>
      <c r="G17" s="5" t="s">
        <v>10</v>
      </c>
      <c r="H17" s="5">
        <v>739.2</v>
      </c>
      <c r="I17" s="5">
        <v>736</v>
      </c>
      <c r="J17" s="5">
        <v>745</v>
      </c>
      <c r="K17" s="5">
        <v>736</v>
      </c>
      <c r="L17" s="5">
        <f t="shared" si="2"/>
        <v>-3.2000000000000455</v>
      </c>
      <c r="M17" s="5">
        <f t="shared" si="1"/>
        <v>-8000.0000000001137</v>
      </c>
      <c r="N17" s="16" t="s">
        <v>33</v>
      </c>
      <c r="R17" s="21">
        <v>-8000</v>
      </c>
    </row>
    <row r="18" spans="1:18" s="27" customFormat="1">
      <c r="A18" s="25">
        <v>44414</v>
      </c>
      <c r="B18" s="26" t="s">
        <v>46</v>
      </c>
      <c r="C18" s="26"/>
      <c r="D18" s="26" t="s">
        <v>49</v>
      </c>
      <c r="E18" s="26" t="s">
        <v>35</v>
      </c>
      <c r="F18" s="26">
        <v>10000</v>
      </c>
      <c r="G18" s="26" t="s">
        <v>12</v>
      </c>
      <c r="H18" s="26">
        <v>67.739999999999995</v>
      </c>
      <c r="I18" s="26">
        <v>67.87</v>
      </c>
      <c r="J18" s="26">
        <v>67.52</v>
      </c>
      <c r="K18" s="26">
        <v>67.67</v>
      </c>
      <c r="L18" s="26">
        <f t="shared" si="2"/>
        <v>6.9999999999993179E-2</v>
      </c>
      <c r="M18" s="5">
        <f t="shared" si="1"/>
        <v>699.99999999993179</v>
      </c>
      <c r="N18" s="29" t="s">
        <v>32</v>
      </c>
      <c r="R18" s="28">
        <v>700</v>
      </c>
    </row>
    <row r="19" spans="1:18">
      <c r="A19" s="4">
        <v>44417</v>
      </c>
      <c r="B19" s="5" t="s">
        <v>39</v>
      </c>
      <c r="C19" s="5"/>
      <c r="D19" s="5" t="s">
        <v>49</v>
      </c>
      <c r="E19" s="5" t="s">
        <v>35</v>
      </c>
      <c r="F19" s="5">
        <v>10000</v>
      </c>
      <c r="G19" s="5" t="s">
        <v>12</v>
      </c>
      <c r="H19" s="5">
        <v>87.55</v>
      </c>
      <c r="I19" s="5">
        <v>87.78</v>
      </c>
      <c r="J19" s="5">
        <v>87.2</v>
      </c>
      <c r="K19" s="5">
        <v>87.415000000000006</v>
      </c>
      <c r="L19" s="5">
        <f t="shared" si="2"/>
        <v>0.13499999999999091</v>
      </c>
      <c r="M19" s="5">
        <f t="shared" si="1"/>
        <v>1349.9999999999091</v>
      </c>
      <c r="N19" s="16" t="s">
        <v>32</v>
      </c>
      <c r="R19" s="21">
        <v>1350</v>
      </c>
    </row>
    <row r="20" spans="1:18">
      <c r="A20" s="4">
        <v>44417</v>
      </c>
      <c r="B20" s="5" t="s">
        <v>42</v>
      </c>
      <c r="C20" s="5"/>
      <c r="D20" s="5" t="s">
        <v>49</v>
      </c>
      <c r="E20" s="5" t="s">
        <v>35</v>
      </c>
      <c r="F20" s="5">
        <v>20</v>
      </c>
      <c r="G20" s="5" t="s">
        <v>12</v>
      </c>
      <c r="H20" s="5">
        <v>46320</v>
      </c>
      <c r="I20" s="5">
        <v>46640</v>
      </c>
      <c r="J20" s="5">
        <v>45750</v>
      </c>
      <c r="K20" s="5">
        <v>46005</v>
      </c>
      <c r="L20" s="5">
        <f t="shared" si="2"/>
        <v>315</v>
      </c>
      <c r="M20" s="5">
        <f t="shared" si="1"/>
        <v>6300</v>
      </c>
      <c r="N20" s="16" t="s">
        <v>32</v>
      </c>
      <c r="R20" s="21">
        <v>6300</v>
      </c>
    </row>
    <row r="21" spans="1:18">
      <c r="A21" s="4">
        <v>44417</v>
      </c>
      <c r="B21" s="5" t="s">
        <v>37</v>
      </c>
      <c r="C21" s="5"/>
      <c r="D21" s="5" t="s">
        <v>48</v>
      </c>
      <c r="E21" s="5" t="s">
        <v>35</v>
      </c>
      <c r="F21" s="5">
        <v>10</v>
      </c>
      <c r="G21" s="5" t="s">
        <v>12</v>
      </c>
      <c r="H21" s="5">
        <v>64100</v>
      </c>
      <c r="I21" s="5">
        <v>64600</v>
      </c>
      <c r="J21" s="5">
        <v>63200</v>
      </c>
      <c r="K21" s="5">
        <v>63450</v>
      </c>
      <c r="L21" s="5">
        <f t="shared" si="2"/>
        <v>650</v>
      </c>
      <c r="M21" s="5">
        <f t="shared" si="1"/>
        <v>6500</v>
      </c>
      <c r="N21" s="22" t="s">
        <v>32</v>
      </c>
      <c r="R21" s="21"/>
    </row>
    <row r="22" spans="1:18">
      <c r="A22" s="4">
        <v>44418</v>
      </c>
      <c r="B22" s="5" t="s">
        <v>17</v>
      </c>
      <c r="C22" s="5"/>
      <c r="D22" s="5" t="s">
        <v>49</v>
      </c>
      <c r="E22" s="5" t="s">
        <v>35</v>
      </c>
      <c r="F22" s="5">
        <v>2500</v>
      </c>
      <c r="G22" s="5" t="s">
        <v>10</v>
      </c>
      <c r="H22" s="5">
        <v>730.5</v>
      </c>
      <c r="I22" s="5">
        <v>726.4</v>
      </c>
      <c r="J22" s="5">
        <v>738</v>
      </c>
      <c r="K22" s="5">
        <v>726.4</v>
      </c>
      <c r="L22" s="5">
        <f t="shared" si="2"/>
        <v>-4.1000000000000227</v>
      </c>
      <c r="M22" s="5">
        <f t="shared" si="1"/>
        <v>-10250.000000000056</v>
      </c>
      <c r="N22" s="16" t="s">
        <v>33</v>
      </c>
      <c r="R22">
        <v>-10250</v>
      </c>
    </row>
    <row r="23" spans="1:18">
      <c r="A23" s="4">
        <v>44418</v>
      </c>
      <c r="B23" s="5" t="s">
        <v>57</v>
      </c>
      <c r="C23" s="5"/>
      <c r="D23" s="5" t="s">
        <v>48</v>
      </c>
      <c r="E23" s="5" t="s">
        <v>35</v>
      </c>
      <c r="F23" s="5">
        <v>50</v>
      </c>
      <c r="G23" s="5" t="s">
        <v>10</v>
      </c>
      <c r="H23" s="5">
        <v>15700</v>
      </c>
      <c r="I23" s="5">
        <v>15590</v>
      </c>
      <c r="J23" s="5">
        <v>15850</v>
      </c>
      <c r="K23" s="5">
        <v>15815</v>
      </c>
      <c r="L23" s="5">
        <f t="shared" si="2"/>
        <v>115</v>
      </c>
      <c r="M23" s="5">
        <f t="shared" si="1"/>
        <v>5750</v>
      </c>
      <c r="N23" s="22" t="s">
        <v>32</v>
      </c>
    </row>
    <row r="24" spans="1:18">
      <c r="A24" s="4">
        <v>44418</v>
      </c>
      <c r="B24" s="5" t="s">
        <v>37</v>
      </c>
      <c r="C24" s="5"/>
      <c r="D24" s="5" t="s">
        <v>48</v>
      </c>
      <c r="E24" s="5" t="s">
        <v>35</v>
      </c>
      <c r="F24" s="5">
        <v>10</v>
      </c>
      <c r="G24" s="5" t="s">
        <v>10</v>
      </c>
      <c r="H24" s="5">
        <v>62925</v>
      </c>
      <c r="I24" s="5">
        <v>62500</v>
      </c>
      <c r="J24" s="5">
        <v>63900</v>
      </c>
      <c r="K24" s="5">
        <v>63150</v>
      </c>
      <c r="L24" s="5">
        <f t="shared" si="2"/>
        <v>225</v>
      </c>
      <c r="M24" s="5">
        <f t="shared" si="1"/>
        <v>2250</v>
      </c>
      <c r="N24" s="22" t="s">
        <v>32</v>
      </c>
    </row>
    <row r="25" spans="1:18">
      <c r="A25" s="4">
        <v>44418</v>
      </c>
      <c r="B25" s="5" t="s">
        <v>42</v>
      </c>
      <c r="C25" s="5"/>
      <c r="D25" s="5" t="s">
        <v>48</v>
      </c>
      <c r="E25" s="5" t="s">
        <v>36</v>
      </c>
      <c r="F25" s="5">
        <v>20</v>
      </c>
      <c r="G25" s="5" t="s">
        <v>10</v>
      </c>
      <c r="H25" s="5">
        <v>45840</v>
      </c>
      <c r="I25" s="5">
        <v>45640</v>
      </c>
      <c r="J25" s="5">
        <v>46100</v>
      </c>
      <c r="K25" s="5">
        <v>45940</v>
      </c>
      <c r="L25" s="5">
        <f t="shared" si="2"/>
        <v>100</v>
      </c>
      <c r="M25" s="5">
        <f t="shared" si="1"/>
        <v>2000</v>
      </c>
      <c r="N25" s="22" t="s">
        <v>32</v>
      </c>
    </row>
    <row r="26" spans="1:18">
      <c r="A26" s="4">
        <v>44419</v>
      </c>
      <c r="B26" s="5" t="s">
        <v>43</v>
      </c>
      <c r="C26" s="5"/>
      <c r="D26" s="5" t="s">
        <v>49</v>
      </c>
      <c r="E26" s="5" t="s">
        <v>35</v>
      </c>
      <c r="F26" s="5">
        <v>10000</v>
      </c>
      <c r="G26" s="5" t="s">
        <v>12</v>
      </c>
      <c r="H26" s="5">
        <v>103.06</v>
      </c>
      <c r="I26" s="5">
        <v>103.25</v>
      </c>
      <c r="J26" s="5">
        <v>102.7</v>
      </c>
      <c r="K26" s="5">
        <v>102.7</v>
      </c>
      <c r="L26" s="5">
        <f t="shared" si="2"/>
        <v>0.35999999999999943</v>
      </c>
      <c r="M26" s="5">
        <f t="shared" si="1"/>
        <v>3599.9999999999945</v>
      </c>
      <c r="N26" s="16" t="s">
        <v>32</v>
      </c>
      <c r="R26">
        <v>3600</v>
      </c>
    </row>
    <row r="27" spans="1:18">
      <c r="A27" s="4">
        <v>44419</v>
      </c>
      <c r="B27" s="5" t="s">
        <v>51</v>
      </c>
      <c r="C27" s="5"/>
      <c r="D27" s="5" t="s">
        <v>48</v>
      </c>
      <c r="E27" s="5" t="s">
        <v>35</v>
      </c>
      <c r="F27" s="5">
        <v>10000</v>
      </c>
      <c r="G27" s="5" t="s">
        <v>12</v>
      </c>
      <c r="H27" s="5">
        <v>9.5000000000000001E-2</v>
      </c>
      <c r="I27" s="5">
        <v>0.16</v>
      </c>
      <c r="J27" s="5"/>
      <c r="K27" s="5"/>
      <c r="L27" s="5">
        <f t="shared" si="2"/>
        <v>9.5000000000000001E-2</v>
      </c>
      <c r="M27" s="5">
        <f t="shared" si="1"/>
        <v>950</v>
      </c>
      <c r="N27" s="16" t="s">
        <v>33</v>
      </c>
    </row>
    <row r="28" spans="1:18">
      <c r="A28" s="4">
        <v>44419</v>
      </c>
      <c r="B28" s="5" t="s">
        <v>41</v>
      </c>
      <c r="C28" s="5"/>
      <c r="D28" s="5" t="s">
        <v>49</v>
      </c>
      <c r="E28" s="5" t="s">
        <v>35</v>
      </c>
      <c r="F28" s="5">
        <v>5000</v>
      </c>
      <c r="G28" s="5" t="s">
        <v>10</v>
      </c>
      <c r="H28" s="5">
        <v>208.2</v>
      </c>
      <c r="I28" s="5">
        <v>207</v>
      </c>
      <c r="J28" s="5">
        <v>211</v>
      </c>
      <c r="K28" s="5">
        <v>209</v>
      </c>
      <c r="L28" s="5">
        <f t="shared" si="2"/>
        <v>0.80000000000001137</v>
      </c>
      <c r="M28" s="5">
        <f t="shared" si="1"/>
        <v>4000.0000000000568</v>
      </c>
      <c r="N28" s="16" t="s">
        <v>32</v>
      </c>
      <c r="R28">
        <v>4000</v>
      </c>
    </row>
    <row r="29" spans="1:18">
      <c r="A29" s="4">
        <v>44419</v>
      </c>
      <c r="B29" s="5" t="s">
        <v>20</v>
      </c>
      <c r="C29" s="5"/>
      <c r="D29" s="5" t="s">
        <v>49</v>
      </c>
      <c r="E29" s="5" t="s">
        <v>35</v>
      </c>
      <c r="F29" s="5">
        <v>5000</v>
      </c>
      <c r="G29" s="5" t="s">
        <v>10</v>
      </c>
      <c r="H29" s="5">
        <v>251.6</v>
      </c>
      <c r="I29" s="5">
        <v>249.5</v>
      </c>
      <c r="J29" s="5">
        <v>256</v>
      </c>
      <c r="K29" s="5">
        <v>249.5</v>
      </c>
      <c r="L29" s="5">
        <f t="shared" si="2"/>
        <v>-2.0999999999999943</v>
      </c>
      <c r="M29" s="5">
        <f t="shared" si="1"/>
        <v>-10499.999999999971</v>
      </c>
      <c r="N29" s="16" t="s">
        <v>33</v>
      </c>
      <c r="R29">
        <v>-10500</v>
      </c>
    </row>
    <row r="30" spans="1:18">
      <c r="A30" s="4">
        <v>44419</v>
      </c>
      <c r="B30" s="5" t="s">
        <v>56</v>
      </c>
      <c r="C30" s="5"/>
      <c r="D30" s="5" t="s">
        <v>48</v>
      </c>
      <c r="E30" s="5" t="s">
        <v>35</v>
      </c>
      <c r="F30" s="5">
        <v>50</v>
      </c>
      <c r="G30" s="5" t="s">
        <v>10</v>
      </c>
      <c r="H30" s="5">
        <v>13960</v>
      </c>
      <c r="I30" s="5">
        <v>13860</v>
      </c>
      <c r="J30" s="5">
        <v>14100</v>
      </c>
      <c r="K30" s="5">
        <v>13995</v>
      </c>
      <c r="L30" s="5">
        <f t="shared" si="2"/>
        <v>35</v>
      </c>
      <c r="M30" s="5">
        <f t="shared" si="1"/>
        <v>1750</v>
      </c>
      <c r="N30" s="22" t="s">
        <v>32</v>
      </c>
    </row>
    <row r="31" spans="1:18">
      <c r="A31" s="4">
        <v>44420</v>
      </c>
      <c r="B31" s="5" t="s">
        <v>42</v>
      </c>
      <c r="C31" s="5"/>
      <c r="D31" s="5" t="s">
        <v>49</v>
      </c>
      <c r="E31" s="5" t="s">
        <v>35</v>
      </c>
      <c r="F31" s="5">
        <v>20</v>
      </c>
      <c r="G31" s="5" t="s">
        <v>10</v>
      </c>
      <c r="H31" s="5">
        <v>46415</v>
      </c>
      <c r="I31" s="5">
        <v>46250</v>
      </c>
      <c r="J31" s="5">
        <v>46900</v>
      </c>
      <c r="K31" s="5">
        <v>46250</v>
      </c>
      <c r="L31" s="5">
        <f t="shared" si="2"/>
        <v>-165</v>
      </c>
      <c r="M31" s="5">
        <f t="shared" si="1"/>
        <v>-3300</v>
      </c>
      <c r="N31" s="16" t="s">
        <v>33</v>
      </c>
      <c r="R31">
        <v>-3300</v>
      </c>
    </row>
    <row r="32" spans="1:18">
      <c r="A32" s="4">
        <v>44420</v>
      </c>
      <c r="B32" s="5" t="s">
        <v>37</v>
      </c>
      <c r="C32" s="5"/>
      <c r="D32" s="5" t="s">
        <v>48</v>
      </c>
      <c r="E32" s="5" t="s">
        <v>35</v>
      </c>
      <c r="F32" s="5">
        <v>10</v>
      </c>
      <c r="G32" s="5" t="s">
        <v>10</v>
      </c>
      <c r="H32" s="5">
        <v>62805</v>
      </c>
      <c r="I32" s="5">
        <v>62500</v>
      </c>
      <c r="J32" s="5">
        <v>63700</v>
      </c>
      <c r="K32" s="5">
        <v>62500</v>
      </c>
      <c r="L32" s="5">
        <f t="shared" si="2"/>
        <v>-305</v>
      </c>
      <c r="M32" s="5">
        <f t="shared" si="1"/>
        <v>-3050</v>
      </c>
      <c r="N32" s="16" t="s">
        <v>33</v>
      </c>
    </row>
    <row r="33" spans="1:14">
      <c r="A33" s="4">
        <v>44421</v>
      </c>
      <c r="B33" s="5" t="s">
        <v>37</v>
      </c>
      <c r="C33" s="5"/>
      <c r="D33" s="5" t="s">
        <v>48</v>
      </c>
      <c r="E33" s="5" t="s">
        <v>35</v>
      </c>
      <c r="F33" s="5">
        <v>10</v>
      </c>
      <c r="G33" s="16" t="s">
        <v>10</v>
      </c>
      <c r="H33" s="5">
        <v>63000</v>
      </c>
      <c r="I33" s="5">
        <v>62500</v>
      </c>
      <c r="J33" s="5">
        <v>63700</v>
      </c>
      <c r="K33" s="5">
        <v>63500</v>
      </c>
      <c r="L33" s="5">
        <f t="shared" si="2"/>
        <v>500</v>
      </c>
      <c r="M33" s="5">
        <f t="shared" si="1"/>
        <v>5000</v>
      </c>
      <c r="N33" s="22" t="s">
        <v>32</v>
      </c>
    </row>
    <row r="34" spans="1:14">
      <c r="A34" s="4">
        <v>44424</v>
      </c>
      <c r="B34" s="5" t="s">
        <v>20</v>
      </c>
      <c r="C34" s="5"/>
      <c r="D34" s="5" t="s">
        <v>49</v>
      </c>
      <c r="E34" s="5" t="s">
        <v>36</v>
      </c>
      <c r="F34" s="5">
        <v>5000</v>
      </c>
      <c r="G34" s="5" t="s">
        <v>10</v>
      </c>
      <c r="H34" s="5">
        <v>249</v>
      </c>
      <c r="I34" s="5">
        <v>247.8</v>
      </c>
      <c r="J34" s="5">
        <v>251</v>
      </c>
      <c r="K34" s="5">
        <v>250.5</v>
      </c>
      <c r="L34" s="5">
        <f t="shared" si="2"/>
        <v>1.5</v>
      </c>
      <c r="M34" s="5">
        <f t="shared" si="1"/>
        <v>7500</v>
      </c>
      <c r="N34" s="16" t="s">
        <v>32</v>
      </c>
    </row>
    <row r="35" spans="1:14">
      <c r="A35" s="4">
        <v>44424</v>
      </c>
      <c r="B35" s="5" t="s">
        <v>37</v>
      </c>
      <c r="C35" s="5"/>
      <c r="D35" s="5" t="s">
        <v>49</v>
      </c>
      <c r="E35" s="5" t="s">
        <v>36</v>
      </c>
      <c r="F35" s="5">
        <v>10</v>
      </c>
      <c r="G35" s="5" t="s">
        <v>10</v>
      </c>
      <c r="H35" s="5">
        <v>62905</v>
      </c>
      <c r="I35" s="5">
        <v>62495</v>
      </c>
      <c r="J35" s="5">
        <v>63950</v>
      </c>
      <c r="K35" s="5">
        <v>63495</v>
      </c>
      <c r="L35" s="5">
        <v>590</v>
      </c>
      <c r="M35" s="5">
        <f t="shared" si="1"/>
        <v>5900</v>
      </c>
      <c r="N35" s="16" t="s">
        <v>32</v>
      </c>
    </row>
    <row r="36" spans="1:14">
      <c r="A36" s="4">
        <v>44424</v>
      </c>
      <c r="B36" s="5" t="s">
        <v>57</v>
      </c>
      <c r="C36" s="5"/>
      <c r="D36" s="5" t="s">
        <v>48</v>
      </c>
      <c r="E36" s="5" t="s">
        <v>35</v>
      </c>
      <c r="F36" s="5">
        <v>50</v>
      </c>
      <c r="G36" s="5" t="s">
        <v>10</v>
      </c>
      <c r="H36" s="5">
        <v>15790</v>
      </c>
      <c r="I36" s="5">
        <v>15740</v>
      </c>
      <c r="J36" s="5">
        <v>15950</v>
      </c>
      <c r="K36" s="5">
        <v>15840</v>
      </c>
      <c r="L36" s="5">
        <f t="shared" si="2"/>
        <v>50</v>
      </c>
      <c r="M36" s="5">
        <f t="shared" si="1"/>
        <v>2500</v>
      </c>
      <c r="N36" s="22" t="s">
        <v>32</v>
      </c>
    </row>
    <row r="37" spans="1:14">
      <c r="A37" s="4">
        <v>44425</v>
      </c>
      <c r="B37" s="5" t="s">
        <v>42</v>
      </c>
      <c r="C37" s="5"/>
      <c r="D37" s="5" t="s">
        <v>49</v>
      </c>
      <c r="E37" s="5" t="s">
        <v>36</v>
      </c>
      <c r="F37" s="5">
        <v>20</v>
      </c>
      <c r="G37" s="5" t="s">
        <v>12</v>
      </c>
      <c r="H37" s="5">
        <v>47195</v>
      </c>
      <c r="I37" s="5">
        <v>47350</v>
      </c>
      <c r="J37" s="5">
        <v>46700</v>
      </c>
      <c r="K37" s="5">
        <v>47350</v>
      </c>
      <c r="L37" s="5">
        <f t="shared" si="2"/>
        <v>-155</v>
      </c>
      <c r="M37" s="5">
        <f t="shared" si="1"/>
        <v>-3100</v>
      </c>
      <c r="N37" s="16" t="s">
        <v>33</v>
      </c>
    </row>
    <row r="38" spans="1:14">
      <c r="A38" s="4">
        <v>44425</v>
      </c>
      <c r="B38" s="5" t="s">
        <v>39</v>
      </c>
      <c r="C38" s="5"/>
      <c r="D38" s="5" t="s">
        <v>49</v>
      </c>
      <c r="E38" s="5" t="s">
        <v>35</v>
      </c>
      <c r="F38" s="5">
        <v>10000</v>
      </c>
      <c r="G38" s="5" t="s">
        <v>10</v>
      </c>
      <c r="H38" s="5">
        <v>87.63</v>
      </c>
      <c r="I38" s="5">
        <v>87.47</v>
      </c>
      <c r="J38" s="5">
        <v>87.98</v>
      </c>
      <c r="K38" s="5">
        <v>87.47</v>
      </c>
      <c r="L38" s="5">
        <f t="shared" si="2"/>
        <v>-0.15999999999999659</v>
      </c>
      <c r="M38" s="5">
        <f t="shared" si="1"/>
        <v>-1599.9999999999659</v>
      </c>
      <c r="N38" s="16" t="s">
        <v>33</v>
      </c>
    </row>
    <row r="39" spans="1:14">
      <c r="A39" s="4">
        <v>44425</v>
      </c>
      <c r="B39" s="5" t="s">
        <v>45</v>
      </c>
      <c r="C39" s="5"/>
      <c r="D39" s="5" t="s">
        <v>48</v>
      </c>
      <c r="E39" s="5" t="s">
        <v>36</v>
      </c>
      <c r="F39" s="5">
        <v>1250</v>
      </c>
      <c r="G39" s="5" t="s">
        <v>10</v>
      </c>
      <c r="H39" s="5">
        <v>290</v>
      </c>
      <c r="I39" s="5">
        <v>283</v>
      </c>
      <c r="J39" s="5">
        <v>298</v>
      </c>
      <c r="K39" s="5">
        <v>286</v>
      </c>
      <c r="L39" s="5">
        <f t="shared" si="2"/>
        <v>-4</v>
      </c>
      <c r="M39" s="5">
        <f t="shared" si="1"/>
        <v>-5000</v>
      </c>
      <c r="N39" s="16" t="s">
        <v>33</v>
      </c>
    </row>
    <row r="40" spans="1:14">
      <c r="A40" s="4">
        <v>44426</v>
      </c>
      <c r="B40" s="5" t="s">
        <v>45</v>
      </c>
      <c r="C40" s="5"/>
      <c r="D40" s="5" t="s">
        <v>49</v>
      </c>
      <c r="E40" s="5" t="s">
        <v>36</v>
      </c>
      <c r="F40" s="5">
        <v>1250</v>
      </c>
      <c r="G40" s="5" t="s">
        <v>10</v>
      </c>
      <c r="H40" s="5">
        <v>285.10000000000002</v>
      </c>
      <c r="I40" s="5">
        <v>282.89999999999998</v>
      </c>
      <c r="J40" s="5">
        <v>289</v>
      </c>
      <c r="K40" s="5">
        <v>287.3</v>
      </c>
      <c r="L40" s="5">
        <f t="shared" si="2"/>
        <v>2.1999999999999886</v>
      </c>
      <c r="M40" s="5">
        <f t="shared" si="1"/>
        <v>2749.9999999999859</v>
      </c>
      <c r="N40" s="16" t="s">
        <v>32</v>
      </c>
    </row>
    <row r="41" spans="1:14">
      <c r="A41" s="4">
        <v>44426</v>
      </c>
      <c r="B41" s="5" t="s">
        <v>37</v>
      </c>
      <c r="C41" s="5"/>
      <c r="D41" s="5" t="s">
        <v>48</v>
      </c>
      <c r="E41" s="5" t="s">
        <v>36</v>
      </c>
      <c r="F41" s="5">
        <v>10</v>
      </c>
      <c r="G41" s="5" t="s">
        <v>12</v>
      </c>
      <c r="H41" s="5">
        <v>63600</v>
      </c>
      <c r="I41" s="5">
        <v>64200</v>
      </c>
      <c r="J41" s="5">
        <v>62900</v>
      </c>
      <c r="K41" s="5">
        <v>63380</v>
      </c>
      <c r="L41" s="5">
        <f t="shared" si="2"/>
        <v>220</v>
      </c>
      <c r="M41" s="5">
        <f t="shared" si="1"/>
        <v>2200</v>
      </c>
      <c r="N41" s="22" t="s">
        <v>32</v>
      </c>
    </row>
    <row r="42" spans="1:14">
      <c r="A42" s="4">
        <v>44426</v>
      </c>
      <c r="B42" s="5" t="s">
        <v>56</v>
      </c>
      <c r="D42" s="5" t="s">
        <v>48</v>
      </c>
      <c r="E42" s="5" t="s">
        <v>35</v>
      </c>
      <c r="F42" s="5">
        <v>50</v>
      </c>
      <c r="G42" s="5" t="s">
        <v>12</v>
      </c>
      <c r="H42" s="5">
        <v>14200</v>
      </c>
      <c r="I42" s="5">
        <v>14305</v>
      </c>
      <c r="J42" s="5">
        <v>14000</v>
      </c>
      <c r="K42" s="5">
        <v>14130</v>
      </c>
      <c r="L42" s="5">
        <f t="shared" si="2"/>
        <v>70</v>
      </c>
      <c r="M42" s="5">
        <f t="shared" si="1"/>
        <v>3500</v>
      </c>
      <c r="N42" s="22" t="s">
        <v>32</v>
      </c>
    </row>
    <row r="43" spans="1:14">
      <c r="A43" s="4">
        <v>44426</v>
      </c>
      <c r="B43" s="5" t="s">
        <v>17</v>
      </c>
      <c r="D43" s="5" t="s">
        <v>49</v>
      </c>
      <c r="E43" s="5" t="s">
        <v>36</v>
      </c>
      <c r="F43" s="5">
        <v>2500</v>
      </c>
      <c r="G43" s="5" t="s">
        <v>12</v>
      </c>
      <c r="H43" s="5">
        <v>707.5</v>
      </c>
      <c r="I43" s="5">
        <v>711</v>
      </c>
      <c r="J43" s="5">
        <v>700</v>
      </c>
      <c r="K43" s="5">
        <v>701.3</v>
      </c>
      <c r="L43" s="5">
        <f t="shared" si="2"/>
        <v>6.2000000000000455</v>
      </c>
      <c r="M43" s="5">
        <f t="shared" si="1"/>
        <v>15500.000000000113</v>
      </c>
      <c r="N43" s="16" t="s">
        <v>32</v>
      </c>
    </row>
    <row r="44" spans="1:14">
      <c r="A44" s="4">
        <v>44426</v>
      </c>
      <c r="B44" s="5" t="s">
        <v>42</v>
      </c>
      <c r="D44" s="5" t="s">
        <v>48</v>
      </c>
      <c r="E44" s="5" t="s">
        <v>36</v>
      </c>
      <c r="F44" s="5">
        <v>20</v>
      </c>
      <c r="G44" s="5" t="s">
        <v>12</v>
      </c>
      <c r="H44" s="5">
        <v>47150</v>
      </c>
      <c r="I44" s="5">
        <v>47350</v>
      </c>
      <c r="J44" s="5">
        <v>46900</v>
      </c>
      <c r="K44" s="5">
        <v>47080</v>
      </c>
      <c r="L44" s="5">
        <f t="shared" si="2"/>
        <v>70</v>
      </c>
      <c r="M44" s="5">
        <f t="shared" si="1"/>
        <v>1400</v>
      </c>
      <c r="N44" s="22" t="s">
        <v>32</v>
      </c>
    </row>
    <row r="45" spans="1:14">
      <c r="A45" s="4">
        <v>44427</v>
      </c>
      <c r="B45" s="5" t="s">
        <v>56</v>
      </c>
      <c r="D45" s="5" t="s">
        <v>48</v>
      </c>
      <c r="E45" s="5" t="s">
        <v>35</v>
      </c>
      <c r="F45" s="5">
        <v>50</v>
      </c>
      <c r="G45" s="5" t="s">
        <v>12</v>
      </c>
      <c r="H45" s="5">
        <v>14200</v>
      </c>
      <c r="I45" s="5">
        <v>14310</v>
      </c>
      <c r="J45" s="5">
        <v>14050</v>
      </c>
      <c r="K45" s="5">
        <v>14087.5</v>
      </c>
      <c r="L45" s="5">
        <f t="shared" si="2"/>
        <v>112.5</v>
      </c>
      <c r="M45" s="5">
        <f t="shared" si="1"/>
        <v>5625</v>
      </c>
      <c r="N45" s="22" t="s">
        <v>32</v>
      </c>
    </row>
    <row r="46" spans="1:14">
      <c r="A46" s="4">
        <v>44427</v>
      </c>
      <c r="B46" s="5" t="s">
        <v>42</v>
      </c>
      <c r="D46" s="5" t="s">
        <v>48</v>
      </c>
      <c r="E46" s="5" t="s">
        <v>36</v>
      </c>
      <c r="F46" s="5">
        <v>20</v>
      </c>
      <c r="G46" s="5" t="s">
        <v>12</v>
      </c>
      <c r="H46" s="5">
        <v>47200</v>
      </c>
      <c r="I46" s="5">
        <v>47480</v>
      </c>
      <c r="J46" s="5">
        <v>47000</v>
      </c>
      <c r="K46" s="5">
        <v>47080</v>
      </c>
      <c r="L46" s="5">
        <f t="shared" si="2"/>
        <v>120</v>
      </c>
      <c r="M46" s="5">
        <f t="shared" si="1"/>
        <v>2400</v>
      </c>
      <c r="N46" s="22" t="s">
        <v>32</v>
      </c>
    </row>
    <row r="47" spans="1:14">
      <c r="A47" s="4">
        <v>44427</v>
      </c>
      <c r="B47" s="5" t="s">
        <v>37</v>
      </c>
      <c r="D47" s="5" t="s">
        <v>48</v>
      </c>
      <c r="E47" s="5" t="s">
        <v>35</v>
      </c>
      <c r="F47" s="5">
        <v>10</v>
      </c>
      <c r="G47" s="5" t="s">
        <v>12</v>
      </c>
      <c r="H47" s="5">
        <v>62600</v>
      </c>
      <c r="I47" s="5">
        <v>63200</v>
      </c>
      <c r="J47" s="5">
        <v>61000</v>
      </c>
      <c r="K47" s="5">
        <v>62005</v>
      </c>
      <c r="L47" s="5">
        <f t="shared" si="2"/>
        <v>595</v>
      </c>
      <c r="M47" s="5">
        <f t="shared" si="1"/>
        <v>5950</v>
      </c>
      <c r="N47" s="22" t="s">
        <v>32</v>
      </c>
    </row>
    <row r="48" spans="1:14">
      <c r="A48" s="4">
        <v>44428</v>
      </c>
      <c r="B48" s="5" t="s">
        <v>39</v>
      </c>
      <c r="D48" s="5" t="s">
        <v>49</v>
      </c>
      <c r="E48" s="5" t="s">
        <v>35</v>
      </c>
      <c r="F48" s="5">
        <v>10000</v>
      </c>
      <c r="G48" s="5" t="s">
        <v>12</v>
      </c>
      <c r="H48" s="5">
        <v>87</v>
      </c>
      <c r="I48" s="5">
        <v>87.17</v>
      </c>
      <c r="J48" s="5">
        <v>86.7</v>
      </c>
      <c r="K48" s="5">
        <v>86.94</v>
      </c>
      <c r="L48" s="5">
        <f t="shared" si="2"/>
        <v>6.0000000000002274E-2</v>
      </c>
      <c r="M48" s="5">
        <f t="shared" si="1"/>
        <v>600.00000000002274</v>
      </c>
      <c r="N48" s="16" t="s">
        <v>32</v>
      </c>
    </row>
    <row r="49" spans="1:14">
      <c r="A49" s="4">
        <v>44428</v>
      </c>
      <c r="B49" s="5" t="s">
        <v>45</v>
      </c>
      <c r="D49" s="5" t="s">
        <v>49</v>
      </c>
      <c r="E49" s="5" t="s">
        <v>35</v>
      </c>
      <c r="F49" s="5">
        <v>1250</v>
      </c>
      <c r="G49" s="5" t="s">
        <v>10</v>
      </c>
      <c r="H49" s="5">
        <v>289.3</v>
      </c>
      <c r="I49" s="5">
        <v>285.7</v>
      </c>
      <c r="J49" s="5">
        <v>298</v>
      </c>
      <c r="K49" s="5">
        <v>292</v>
      </c>
      <c r="L49" s="5">
        <f t="shared" si="2"/>
        <v>2.6999999999999886</v>
      </c>
      <c r="M49" s="5">
        <f t="shared" si="1"/>
        <v>3374.9999999999859</v>
      </c>
      <c r="N49" s="16" t="s">
        <v>32</v>
      </c>
    </row>
    <row r="50" spans="1:14">
      <c r="A50" s="4">
        <v>44428</v>
      </c>
      <c r="B50" s="5" t="s">
        <v>42</v>
      </c>
      <c r="D50" s="5" t="s">
        <v>48</v>
      </c>
      <c r="E50" s="5" t="s">
        <v>35</v>
      </c>
      <c r="F50" s="5">
        <v>20</v>
      </c>
      <c r="G50" s="5" t="s">
        <v>12</v>
      </c>
      <c r="H50" s="5">
        <v>47120</v>
      </c>
      <c r="I50" s="5">
        <v>47300</v>
      </c>
      <c r="J50" s="5">
        <v>46800</v>
      </c>
      <c r="K50" s="5">
        <v>47020</v>
      </c>
      <c r="L50" s="5">
        <f t="shared" si="2"/>
        <v>100</v>
      </c>
      <c r="M50" s="5">
        <f t="shared" si="1"/>
        <v>2000</v>
      </c>
      <c r="N50" s="22" t="s">
        <v>32</v>
      </c>
    </row>
    <row r="51" spans="1:14">
      <c r="A51" s="4">
        <v>44431</v>
      </c>
      <c r="B51" s="5" t="s">
        <v>20</v>
      </c>
      <c r="D51" s="5" t="s">
        <v>49</v>
      </c>
      <c r="E51" s="5" t="s">
        <v>35</v>
      </c>
      <c r="F51" s="5">
        <v>5000</v>
      </c>
      <c r="G51" s="5" t="s">
        <v>10</v>
      </c>
      <c r="H51" s="5">
        <v>246.75</v>
      </c>
      <c r="I51" s="5">
        <v>245.7</v>
      </c>
      <c r="J51" s="5">
        <v>248.5</v>
      </c>
      <c r="K51" s="5">
        <v>247.7</v>
      </c>
      <c r="L51" s="5">
        <f t="shared" si="2"/>
        <v>0.94999999999998863</v>
      </c>
      <c r="M51" s="5">
        <f t="shared" si="1"/>
        <v>4749.9999999999436</v>
      </c>
      <c r="N51" s="16" t="s">
        <v>32</v>
      </c>
    </row>
    <row r="52" spans="1:14">
      <c r="A52" s="4">
        <v>44431</v>
      </c>
      <c r="B52" s="5" t="s">
        <v>56</v>
      </c>
      <c r="D52" s="5" t="s">
        <v>48</v>
      </c>
      <c r="E52" s="5" t="s">
        <v>35</v>
      </c>
      <c r="F52" s="5">
        <v>50</v>
      </c>
      <c r="G52" s="16" t="s">
        <v>12</v>
      </c>
      <c r="H52" s="5">
        <v>14240</v>
      </c>
      <c r="I52" s="5">
        <v>14310</v>
      </c>
      <c r="J52" s="5">
        <v>14100</v>
      </c>
      <c r="K52" s="5">
        <v>14180</v>
      </c>
      <c r="L52" s="5">
        <f t="shared" si="2"/>
        <v>60</v>
      </c>
      <c r="M52" s="5">
        <f t="shared" si="1"/>
        <v>3000</v>
      </c>
      <c r="N52" s="22" t="s">
        <v>32</v>
      </c>
    </row>
    <row r="53" spans="1:14">
      <c r="A53" s="4">
        <v>44432</v>
      </c>
      <c r="B53" s="5" t="s">
        <v>53</v>
      </c>
      <c r="D53" s="5" t="s">
        <v>49</v>
      </c>
      <c r="E53" s="5" t="s">
        <v>35</v>
      </c>
      <c r="F53" s="5">
        <v>10000</v>
      </c>
      <c r="G53" s="16" t="s">
        <v>10</v>
      </c>
      <c r="H53" s="5"/>
      <c r="I53" s="5"/>
      <c r="J53" s="5"/>
      <c r="K53" s="5"/>
      <c r="L53" s="5">
        <v>0.16</v>
      </c>
      <c r="M53" s="5">
        <f t="shared" si="1"/>
        <v>1600</v>
      </c>
      <c r="N53" s="16" t="s">
        <v>32</v>
      </c>
    </row>
    <row r="54" spans="1:14">
      <c r="A54" s="4">
        <v>44432</v>
      </c>
      <c r="B54" s="5" t="s">
        <v>41</v>
      </c>
      <c r="D54" s="5" t="s">
        <v>49</v>
      </c>
      <c r="E54" s="5" t="s">
        <v>35</v>
      </c>
      <c r="F54" s="5">
        <v>5000</v>
      </c>
      <c r="G54" s="5" t="s">
        <v>10</v>
      </c>
      <c r="H54" s="5">
        <v>208.35</v>
      </c>
      <c r="I54" s="5">
        <v>207.25</v>
      </c>
      <c r="J54" s="5">
        <v>211</v>
      </c>
      <c r="K54" s="5">
        <v>209.25</v>
      </c>
      <c r="L54" s="5">
        <f t="shared" si="2"/>
        <v>0.90000000000000568</v>
      </c>
      <c r="M54" s="5">
        <f t="shared" si="1"/>
        <v>4500.0000000000282</v>
      </c>
      <c r="N54" s="16" t="s">
        <v>32</v>
      </c>
    </row>
    <row r="55" spans="1:14">
      <c r="A55" s="4">
        <v>44432</v>
      </c>
      <c r="B55" s="5" t="s">
        <v>38</v>
      </c>
      <c r="D55" s="5" t="s">
        <v>49</v>
      </c>
      <c r="E55" s="5" t="s">
        <v>35</v>
      </c>
      <c r="F55" s="5">
        <v>100</v>
      </c>
      <c r="G55" s="5" t="s">
        <v>10</v>
      </c>
      <c r="H55" s="5">
        <v>4927</v>
      </c>
      <c r="I55" s="5">
        <v>4880</v>
      </c>
      <c r="J55" s="5">
        <v>5000</v>
      </c>
      <c r="K55" s="5">
        <v>4982.5</v>
      </c>
      <c r="L55" s="5">
        <f t="shared" si="2"/>
        <v>55.5</v>
      </c>
      <c r="M55" s="5">
        <f t="shared" si="1"/>
        <v>5550</v>
      </c>
      <c r="N55" s="16" t="s">
        <v>32</v>
      </c>
    </row>
    <row r="56" spans="1:14">
      <c r="A56" s="4">
        <v>44432</v>
      </c>
      <c r="B56" s="5" t="s">
        <v>42</v>
      </c>
      <c r="D56" s="5" t="s">
        <v>49</v>
      </c>
      <c r="E56" s="5" t="s">
        <v>35</v>
      </c>
      <c r="F56" s="5">
        <v>20</v>
      </c>
      <c r="G56" s="5" t="s">
        <v>10</v>
      </c>
      <c r="H56" s="5">
        <v>47510</v>
      </c>
      <c r="I56" s="5">
        <v>47300</v>
      </c>
      <c r="J56" s="5">
        <v>47900</v>
      </c>
      <c r="K56" s="5">
        <v>47300</v>
      </c>
      <c r="L56" s="5">
        <f t="shared" si="2"/>
        <v>-210</v>
      </c>
      <c r="M56" s="5">
        <f t="shared" si="1"/>
        <v>-4200</v>
      </c>
      <c r="N56" s="16" t="s">
        <v>33</v>
      </c>
    </row>
    <row r="57" spans="1:14">
      <c r="A57" s="4">
        <v>44432</v>
      </c>
      <c r="B57" s="5" t="s">
        <v>45</v>
      </c>
      <c r="D57" s="5" t="s">
        <v>49</v>
      </c>
      <c r="E57" s="5" t="s">
        <v>35</v>
      </c>
      <c r="F57" s="5">
        <v>1250</v>
      </c>
      <c r="G57" s="5" t="s">
        <v>10</v>
      </c>
      <c r="H57" s="5">
        <v>294.10000000000002</v>
      </c>
      <c r="I57" s="5">
        <v>291</v>
      </c>
      <c r="J57" s="5">
        <v>300</v>
      </c>
      <c r="K57" s="5">
        <v>291</v>
      </c>
      <c r="L57" s="5">
        <f t="shared" si="2"/>
        <v>-3.1000000000000227</v>
      </c>
      <c r="M57" s="5">
        <f t="shared" si="1"/>
        <v>-3875.0000000000282</v>
      </c>
      <c r="N57" s="16" t="s">
        <v>33</v>
      </c>
    </row>
    <row r="58" spans="1:14">
      <c r="A58" s="4">
        <v>44432</v>
      </c>
      <c r="B58" s="5" t="s">
        <v>39</v>
      </c>
      <c r="D58" s="5" t="s">
        <v>48</v>
      </c>
      <c r="E58" s="5" t="s">
        <v>35</v>
      </c>
      <c r="F58" s="5">
        <v>10000</v>
      </c>
      <c r="G58" s="5" t="s">
        <v>10</v>
      </c>
      <c r="H58" s="5">
        <v>87.21</v>
      </c>
      <c r="I58" s="5">
        <v>87</v>
      </c>
      <c r="J58" s="5">
        <v>87.55</v>
      </c>
      <c r="K58" s="5">
        <v>87.33</v>
      </c>
      <c r="L58" s="5">
        <f t="shared" si="2"/>
        <v>0.12000000000000455</v>
      </c>
      <c r="M58" s="5">
        <f t="shared" si="1"/>
        <v>1200.0000000000455</v>
      </c>
      <c r="N58" s="22" t="s">
        <v>32</v>
      </c>
    </row>
    <row r="59" spans="1:14">
      <c r="A59" s="4">
        <v>44432</v>
      </c>
      <c r="B59" s="5" t="s">
        <v>37</v>
      </c>
      <c r="D59" s="5" t="s">
        <v>48</v>
      </c>
      <c r="E59" s="5" t="s">
        <v>36</v>
      </c>
      <c r="F59" s="5">
        <v>10</v>
      </c>
      <c r="G59" s="5" t="s">
        <v>12</v>
      </c>
      <c r="H59" s="5">
        <v>63550</v>
      </c>
      <c r="I59" s="5">
        <v>63850</v>
      </c>
      <c r="J59" s="5">
        <v>63100</v>
      </c>
      <c r="K59" s="5">
        <v>63470</v>
      </c>
      <c r="L59" s="5">
        <f t="shared" si="2"/>
        <v>80</v>
      </c>
      <c r="M59" s="5">
        <f t="shared" si="1"/>
        <v>800</v>
      </c>
      <c r="N59" s="22" t="s">
        <v>32</v>
      </c>
    </row>
    <row r="60" spans="1:14">
      <c r="A60" s="4">
        <v>44433</v>
      </c>
      <c r="B60" s="5" t="s">
        <v>17</v>
      </c>
      <c r="D60" s="5" t="s">
        <v>49</v>
      </c>
      <c r="E60" s="5" t="s">
        <v>36</v>
      </c>
      <c r="F60" s="5">
        <v>2500</v>
      </c>
      <c r="G60" s="5" t="s">
        <v>10</v>
      </c>
      <c r="H60" s="5">
        <v>717.5</v>
      </c>
      <c r="I60" s="5">
        <v>714</v>
      </c>
      <c r="J60" s="5">
        <v>713</v>
      </c>
      <c r="K60" s="5">
        <v>720.25</v>
      </c>
      <c r="L60" s="5">
        <f t="shared" si="2"/>
        <v>2.75</v>
      </c>
      <c r="M60" s="5">
        <f t="shared" si="1"/>
        <v>6875</v>
      </c>
      <c r="N60" s="16" t="s">
        <v>32</v>
      </c>
    </row>
    <row r="61" spans="1:14">
      <c r="A61" s="4">
        <v>44433</v>
      </c>
      <c r="B61" s="5" t="s">
        <v>43</v>
      </c>
      <c r="D61" s="5" t="s">
        <v>48</v>
      </c>
      <c r="E61" s="5" t="s">
        <v>35</v>
      </c>
      <c r="F61" s="5">
        <v>10000</v>
      </c>
      <c r="G61" s="5" t="s">
        <v>10</v>
      </c>
      <c r="H61" s="5">
        <v>101.955</v>
      </c>
      <c r="I61" s="5">
        <v>101.8</v>
      </c>
      <c r="J61" s="5">
        <v>102.35</v>
      </c>
      <c r="K61" s="5">
        <v>102.07</v>
      </c>
      <c r="L61" s="5">
        <f t="shared" si="2"/>
        <v>0.11499999999999488</v>
      </c>
      <c r="M61" s="5">
        <f t="shared" si="1"/>
        <v>1149.9999999999488</v>
      </c>
      <c r="N61" s="22" t="s">
        <v>32</v>
      </c>
    </row>
    <row r="62" spans="1:14">
      <c r="A62" s="4">
        <v>44433</v>
      </c>
      <c r="B62" s="5" t="s">
        <v>37</v>
      </c>
      <c r="D62" s="5" t="s">
        <v>48</v>
      </c>
      <c r="E62" s="5" t="s">
        <v>36</v>
      </c>
      <c r="F62" s="5">
        <v>10</v>
      </c>
      <c r="G62" s="5" t="s">
        <v>10</v>
      </c>
      <c r="H62" s="5">
        <v>64050</v>
      </c>
      <c r="I62" s="5">
        <v>63700</v>
      </c>
      <c r="J62" s="5">
        <v>64800</v>
      </c>
      <c r="K62" s="5">
        <v>64100</v>
      </c>
      <c r="L62" s="5">
        <f t="shared" si="2"/>
        <v>50</v>
      </c>
      <c r="M62" s="5">
        <f t="shared" si="1"/>
        <v>500</v>
      </c>
      <c r="N62" s="22" t="s">
        <v>32</v>
      </c>
    </row>
    <row r="63" spans="1:14">
      <c r="A63" s="4">
        <v>44433</v>
      </c>
      <c r="B63" s="5" t="s">
        <v>57</v>
      </c>
      <c r="D63" s="5" t="s">
        <v>48</v>
      </c>
      <c r="E63" s="5" t="s">
        <v>35</v>
      </c>
      <c r="F63" s="5">
        <v>50</v>
      </c>
      <c r="G63" s="5" t="s">
        <v>12</v>
      </c>
      <c r="H63" s="5">
        <v>15660</v>
      </c>
      <c r="I63" s="5">
        <v>15740</v>
      </c>
      <c r="J63" s="5">
        <v>15500</v>
      </c>
      <c r="K63" s="5">
        <v>15550</v>
      </c>
      <c r="L63" s="5">
        <f t="shared" si="2"/>
        <v>110</v>
      </c>
      <c r="M63" s="5">
        <f t="shared" si="1"/>
        <v>5500</v>
      </c>
      <c r="N63" s="22" t="s">
        <v>32</v>
      </c>
    </row>
    <row r="64" spans="1:14">
      <c r="A64" s="4">
        <v>44434</v>
      </c>
      <c r="B64" s="5" t="s">
        <v>39</v>
      </c>
      <c r="D64" s="5" t="s">
        <v>49</v>
      </c>
      <c r="E64" s="5" t="s">
        <v>36</v>
      </c>
      <c r="F64" s="5">
        <v>10000</v>
      </c>
      <c r="G64" s="5" t="s">
        <v>10</v>
      </c>
      <c r="H64" s="5">
        <v>87.38</v>
      </c>
      <c r="I64" s="5">
        <v>87.2</v>
      </c>
      <c r="J64" s="5">
        <v>87.75</v>
      </c>
      <c r="K64" s="5">
        <v>87.41</v>
      </c>
      <c r="L64" s="5">
        <f t="shared" si="2"/>
        <v>3.0000000000001137E-2</v>
      </c>
      <c r="M64" s="5">
        <f t="shared" si="1"/>
        <v>300.00000000001137</v>
      </c>
      <c r="N64" s="16" t="s">
        <v>32</v>
      </c>
    </row>
    <row r="65" spans="1:14">
      <c r="A65" s="4">
        <v>44434</v>
      </c>
      <c r="B65" s="5" t="s">
        <v>14</v>
      </c>
      <c r="D65" s="5" t="s">
        <v>49</v>
      </c>
      <c r="E65" s="5" t="s">
        <v>36</v>
      </c>
      <c r="F65" s="5">
        <v>5000</v>
      </c>
      <c r="G65" s="5" t="s">
        <v>10</v>
      </c>
      <c r="H65" s="5">
        <v>177.8</v>
      </c>
      <c r="I65" s="5">
        <v>177.25</v>
      </c>
      <c r="J65" s="5">
        <v>179</v>
      </c>
      <c r="K65" s="5">
        <v>178.3</v>
      </c>
      <c r="L65" s="5">
        <f t="shared" si="2"/>
        <v>0.5</v>
      </c>
      <c r="M65" s="5">
        <f t="shared" ref="M65:M80" si="3">(L65*F65)</f>
        <v>2500</v>
      </c>
      <c r="N65" s="16" t="s">
        <v>32</v>
      </c>
    </row>
    <row r="66" spans="1:14">
      <c r="A66" s="4">
        <v>44434</v>
      </c>
      <c r="B66" s="5" t="s">
        <v>42</v>
      </c>
      <c r="D66" s="5" t="s">
        <v>49</v>
      </c>
      <c r="E66" s="5" t="s">
        <v>35</v>
      </c>
      <c r="F66" s="5">
        <v>20</v>
      </c>
      <c r="G66" s="5" t="s">
        <v>10</v>
      </c>
      <c r="H66" s="5">
        <v>47060</v>
      </c>
      <c r="I66" s="5">
        <v>46900</v>
      </c>
      <c r="J66" s="5">
        <v>47400</v>
      </c>
      <c r="K66" s="5">
        <v>46900</v>
      </c>
      <c r="L66" s="5">
        <f t="shared" si="2"/>
        <v>-160</v>
      </c>
      <c r="M66" s="5">
        <f t="shared" si="3"/>
        <v>-3200</v>
      </c>
      <c r="N66" s="16" t="s">
        <v>33</v>
      </c>
    </row>
    <row r="67" spans="1:14">
      <c r="A67" s="4">
        <v>44434</v>
      </c>
      <c r="B67" s="5" t="s">
        <v>57</v>
      </c>
      <c r="D67" s="5" t="s">
        <v>48</v>
      </c>
      <c r="E67" s="5" t="s">
        <v>36</v>
      </c>
      <c r="F67" s="5">
        <v>50</v>
      </c>
      <c r="G67" s="5" t="s">
        <v>12</v>
      </c>
      <c r="H67" s="5">
        <v>15560</v>
      </c>
      <c r="I67" s="5">
        <v>15760</v>
      </c>
      <c r="J67" s="5">
        <v>15430</v>
      </c>
      <c r="K67" s="5">
        <v>15502</v>
      </c>
      <c r="L67" s="5">
        <f t="shared" si="2"/>
        <v>58</v>
      </c>
      <c r="M67" s="5">
        <f t="shared" si="3"/>
        <v>2900</v>
      </c>
      <c r="N67" s="22" t="s">
        <v>32</v>
      </c>
    </row>
    <row r="68" spans="1:14">
      <c r="A68" s="4">
        <v>44434</v>
      </c>
      <c r="B68" s="23" t="s">
        <v>41</v>
      </c>
      <c r="D68" s="5" t="s">
        <v>48</v>
      </c>
      <c r="E68" s="5" t="s">
        <v>35</v>
      </c>
      <c r="F68" s="5">
        <v>5000</v>
      </c>
      <c r="G68" s="5" t="s">
        <v>12</v>
      </c>
      <c r="H68" s="5">
        <v>209.4</v>
      </c>
      <c r="I68" s="5">
        <v>210</v>
      </c>
      <c r="J68" s="5">
        <v>208</v>
      </c>
      <c r="K68" s="5">
        <v>208.5</v>
      </c>
      <c r="L68" s="5">
        <f t="shared" si="2"/>
        <v>0.90000000000000568</v>
      </c>
      <c r="M68" s="5">
        <f t="shared" si="3"/>
        <v>4500.0000000000282</v>
      </c>
      <c r="N68" s="22" t="s">
        <v>32</v>
      </c>
    </row>
    <row r="69" spans="1:14">
      <c r="A69" s="4">
        <v>44434</v>
      </c>
      <c r="B69" s="5" t="s">
        <v>37</v>
      </c>
      <c r="D69" s="5" t="s">
        <v>48</v>
      </c>
      <c r="E69" s="5" t="s">
        <v>35</v>
      </c>
      <c r="F69" s="5">
        <v>10</v>
      </c>
      <c r="G69" s="5" t="s">
        <v>12</v>
      </c>
      <c r="H69" s="5">
        <v>63850</v>
      </c>
      <c r="I69" s="5">
        <v>64200</v>
      </c>
      <c r="J69" s="5">
        <v>63000</v>
      </c>
      <c r="K69" s="5">
        <v>63290</v>
      </c>
      <c r="L69" s="5">
        <f t="shared" si="2"/>
        <v>560</v>
      </c>
      <c r="M69" s="5">
        <f t="shared" si="3"/>
        <v>5600</v>
      </c>
      <c r="N69" s="22" t="s">
        <v>32</v>
      </c>
    </row>
    <row r="70" spans="1:14">
      <c r="A70" s="4">
        <v>44434</v>
      </c>
      <c r="B70" s="5" t="s">
        <v>20</v>
      </c>
      <c r="D70" s="5" t="s">
        <v>48</v>
      </c>
      <c r="E70" s="5" t="s">
        <v>35</v>
      </c>
      <c r="F70" s="5">
        <v>5000</v>
      </c>
      <c r="G70" s="5" t="s">
        <v>12</v>
      </c>
      <c r="H70" s="5">
        <v>246.7</v>
      </c>
      <c r="I70" s="5">
        <v>247.5</v>
      </c>
      <c r="J70" s="5">
        <v>245.2</v>
      </c>
      <c r="K70" s="5">
        <v>246</v>
      </c>
      <c r="L70" s="5">
        <f t="shared" si="2"/>
        <v>0.69999999999998863</v>
      </c>
      <c r="M70" s="5">
        <f t="shared" si="3"/>
        <v>3499.9999999999432</v>
      </c>
      <c r="N70" s="22" t="s">
        <v>32</v>
      </c>
    </row>
    <row r="71" spans="1:14">
      <c r="A71" s="4">
        <v>44435</v>
      </c>
      <c r="B71" s="5" t="s">
        <v>38</v>
      </c>
      <c r="D71" s="5" t="s">
        <v>49</v>
      </c>
      <c r="E71" s="5" t="s">
        <v>35</v>
      </c>
      <c r="F71" s="5">
        <v>100</v>
      </c>
      <c r="G71" s="5" t="s">
        <v>10</v>
      </c>
      <c r="H71" s="5">
        <v>5087</v>
      </c>
      <c r="I71" s="5">
        <v>5040</v>
      </c>
      <c r="J71" s="5">
        <v>5165</v>
      </c>
      <c r="K71" s="5">
        <v>5040</v>
      </c>
      <c r="L71" s="5">
        <f t="shared" ref="L71:L82" si="4">IF(G71="BUY",K71-H71,H71-K71)</f>
        <v>-47</v>
      </c>
      <c r="M71" s="5">
        <f t="shared" si="3"/>
        <v>-4700</v>
      </c>
      <c r="N71" s="16" t="s">
        <v>33</v>
      </c>
    </row>
    <row r="72" spans="1:14">
      <c r="A72" s="4">
        <v>44435</v>
      </c>
      <c r="B72" s="5" t="s">
        <v>45</v>
      </c>
      <c r="D72" s="5" t="s">
        <v>49</v>
      </c>
      <c r="E72" s="5" t="s">
        <v>35</v>
      </c>
      <c r="F72" s="5">
        <v>1250</v>
      </c>
      <c r="G72" s="16" t="s">
        <v>10</v>
      </c>
      <c r="H72" s="5">
        <v>316</v>
      </c>
      <c r="I72" s="5">
        <v>312</v>
      </c>
      <c r="J72" s="5">
        <v>323</v>
      </c>
      <c r="K72" s="5">
        <v>312</v>
      </c>
      <c r="L72" s="5">
        <f t="shared" si="4"/>
        <v>-4</v>
      </c>
      <c r="M72" s="5">
        <f t="shared" si="3"/>
        <v>-5000</v>
      </c>
      <c r="N72" s="16" t="s">
        <v>33</v>
      </c>
    </row>
    <row r="73" spans="1:14">
      <c r="A73" s="4">
        <v>44435</v>
      </c>
      <c r="B73" s="5" t="s">
        <v>57</v>
      </c>
      <c r="D73" s="5" t="s">
        <v>48</v>
      </c>
      <c r="E73" s="5" t="s">
        <v>35</v>
      </c>
      <c r="F73" s="5">
        <v>50</v>
      </c>
      <c r="G73" s="5" t="s">
        <v>12</v>
      </c>
      <c r="H73" s="5">
        <v>15570</v>
      </c>
      <c r="I73" s="5">
        <v>15630</v>
      </c>
      <c r="J73" s="5">
        <v>15450</v>
      </c>
      <c r="K73" s="5">
        <v>15630</v>
      </c>
      <c r="L73" s="5">
        <f t="shared" si="4"/>
        <v>-60</v>
      </c>
      <c r="M73" s="5">
        <f t="shared" si="3"/>
        <v>-3000</v>
      </c>
      <c r="N73" s="16" t="s">
        <v>33</v>
      </c>
    </row>
    <row r="74" spans="1:14">
      <c r="A74" s="4">
        <v>44435</v>
      </c>
      <c r="B74" s="5" t="s">
        <v>42</v>
      </c>
      <c r="D74" s="5" t="s">
        <v>48</v>
      </c>
      <c r="E74" s="5" t="s">
        <v>35</v>
      </c>
      <c r="F74" s="5">
        <v>20</v>
      </c>
      <c r="G74" s="5" t="s">
        <v>10</v>
      </c>
      <c r="H74" s="5">
        <v>47180</v>
      </c>
      <c r="I74" s="5">
        <v>47050</v>
      </c>
      <c r="J74" s="5">
        <v>47400</v>
      </c>
      <c r="K74" s="5">
        <v>47335</v>
      </c>
      <c r="L74" s="5">
        <f t="shared" si="4"/>
        <v>155</v>
      </c>
      <c r="M74" s="5">
        <f t="shared" si="3"/>
        <v>3100</v>
      </c>
      <c r="N74" s="22" t="s">
        <v>32</v>
      </c>
    </row>
    <row r="75" spans="1:14">
      <c r="A75" s="4">
        <v>44435</v>
      </c>
      <c r="B75" s="5" t="s">
        <v>37</v>
      </c>
      <c r="D75" s="5" t="s">
        <v>48</v>
      </c>
      <c r="E75" s="5" t="s">
        <v>35</v>
      </c>
      <c r="F75" s="5">
        <v>10</v>
      </c>
      <c r="G75" s="5" t="s">
        <v>10</v>
      </c>
      <c r="H75" s="5">
        <v>64000</v>
      </c>
      <c r="I75" s="5">
        <v>63600</v>
      </c>
      <c r="J75" s="5">
        <v>65000</v>
      </c>
      <c r="K75" s="5">
        <v>64300</v>
      </c>
      <c r="L75" s="5">
        <f t="shared" si="4"/>
        <v>300</v>
      </c>
      <c r="M75" s="5">
        <f t="shared" si="3"/>
        <v>3000</v>
      </c>
      <c r="N75" s="22" t="s">
        <v>32</v>
      </c>
    </row>
    <row r="76" spans="1:14">
      <c r="A76" s="4">
        <v>44438</v>
      </c>
      <c r="B76" s="5" t="s">
        <v>41</v>
      </c>
      <c r="D76" s="5" t="s">
        <v>49</v>
      </c>
      <c r="E76" s="5" t="s">
        <v>35</v>
      </c>
      <c r="F76" s="5">
        <v>5000</v>
      </c>
      <c r="G76" s="5" t="s">
        <v>10</v>
      </c>
      <c r="H76" s="5">
        <v>212</v>
      </c>
      <c r="I76" s="5">
        <v>211</v>
      </c>
      <c r="J76" s="5">
        <v>214</v>
      </c>
      <c r="K76" s="5">
        <v>212.65</v>
      </c>
      <c r="L76" s="5">
        <f t="shared" si="4"/>
        <v>0.65000000000000568</v>
      </c>
      <c r="M76" s="5">
        <f t="shared" si="3"/>
        <v>3250.0000000000282</v>
      </c>
      <c r="N76" s="16" t="s">
        <v>32</v>
      </c>
    </row>
    <row r="77" spans="1:14">
      <c r="A77" s="6">
        <v>44438</v>
      </c>
      <c r="B77" s="5" t="s">
        <v>56</v>
      </c>
      <c r="D77" s="5" t="s">
        <v>48</v>
      </c>
      <c r="E77" s="5" t="s">
        <v>35</v>
      </c>
      <c r="F77" s="5">
        <v>50</v>
      </c>
      <c r="G77" s="5" t="s">
        <v>10</v>
      </c>
      <c r="H77" s="5">
        <v>14230</v>
      </c>
      <c r="I77" s="5">
        <v>14170</v>
      </c>
      <c r="J77" s="5">
        <v>14330</v>
      </c>
      <c r="K77" s="5">
        <v>14170</v>
      </c>
      <c r="L77" s="5">
        <f t="shared" si="4"/>
        <v>-60</v>
      </c>
      <c r="M77" s="5">
        <f t="shared" si="3"/>
        <v>-3000</v>
      </c>
      <c r="N77" s="16" t="s">
        <v>33</v>
      </c>
    </row>
    <row r="78" spans="1:14">
      <c r="A78" s="6">
        <v>44438</v>
      </c>
      <c r="B78" s="5" t="s">
        <v>42</v>
      </c>
      <c r="D78" s="5" t="s">
        <v>48</v>
      </c>
      <c r="E78" s="5" t="s">
        <v>35</v>
      </c>
      <c r="F78" s="5">
        <v>20</v>
      </c>
      <c r="G78" s="5" t="s">
        <v>10</v>
      </c>
      <c r="H78" s="5">
        <v>47130</v>
      </c>
      <c r="I78" s="5">
        <v>46850</v>
      </c>
      <c r="J78" s="5">
        <v>47700</v>
      </c>
      <c r="K78" s="5">
        <v>46850</v>
      </c>
      <c r="L78" s="5">
        <f t="shared" si="4"/>
        <v>-280</v>
      </c>
      <c r="M78" s="5">
        <f t="shared" si="3"/>
        <v>-5600</v>
      </c>
      <c r="N78" s="16" t="s">
        <v>33</v>
      </c>
    </row>
    <row r="79" spans="1:14">
      <c r="A79" s="6">
        <v>44439</v>
      </c>
      <c r="B79" s="5" t="s">
        <v>20</v>
      </c>
      <c r="D79" s="5" t="s">
        <v>49</v>
      </c>
      <c r="E79" s="5" t="s">
        <v>35</v>
      </c>
      <c r="F79" s="5">
        <v>5000</v>
      </c>
      <c r="G79" s="5" t="s">
        <v>10</v>
      </c>
      <c r="H79" s="5">
        <v>244.7</v>
      </c>
      <c r="I79" s="5">
        <v>243.7</v>
      </c>
      <c r="J79" s="5">
        <v>247</v>
      </c>
      <c r="K79" s="5">
        <v>243.7</v>
      </c>
      <c r="L79" s="5">
        <f t="shared" si="4"/>
        <v>-1</v>
      </c>
      <c r="M79" s="5">
        <f t="shared" si="3"/>
        <v>-5000</v>
      </c>
      <c r="N79" s="16" t="s">
        <v>33</v>
      </c>
    </row>
    <row r="80" spans="1:14">
      <c r="A80" s="6">
        <v>44439</v>
      </c>
      <c r="B80" s="5" t="s">
        <v>37</v>
      </c>
      <c r="D80" s="5" t="s">
        <v>48</v>
      </c>
      <c r="E80" s="5" t="s">
        <v>36</v>
      </c>
      <c r="F80" s="5">
        <v>10</v>
      </c>
      <c r="G80" s="5" t="s">
        <v>12</v>
      </c>
      <c r="H80" s="5">
        <v>63600</v>
      </c>
      <c r="I80" s="5">
        <v>64050</v>
      </c>
      <c r="J80" s="5">
        <v>62800</v>
      </c>
      <c r="K80" s="5">
        <v>63350</v>
      </c>
      <c r="L80" s="5">
        <f t="shared" si="4"/>
        <v>250</v>
      </c>
      <c r="M80" s="5">
        <f t="shared" si="3"/>
        <v>2500</v>
      </c>
      <c r="N80" s="22" t="s">
        <v>32</v>
      </c>
    </row>
    <row r="81" spans="6:13">
      <c r="L81" s="5">
        <f>N86</f>
        <v>0</v>
      </c>
      <c r="M81" s="5">
        <f t="shared" ref="M81:M82" si="5">(L81*F81)</f>
        <v>0</v>
      </c>
    </row>
    <row r="82" spans="6:13">
      <c r="L82" s="5">
        <f t="shared" si="4"/>
        <v>0</v>
      </c>
      <c r="M82" s="5">
        <f t="shared" si="5"/>
        <v>0</v>
      </c>
    </row>
    <row r="83" spans="6:13">
      <c r="L83" s="5"/>
      <c r="M83" s="5"/>
    </row>
    <row r="85" spans="6:13">
      <c r="F85" s="36" t="s">
        <v>50</v>
      </c>
      <c r="G85" s="37"/>
      <c r="H85" s="37"/>
      <c r="I85" s="37"/>
      <c r="J85" s="37"/>
      <c r="K85" s="37"/>
      <c r="L85" s="38"/>
      <c r="M85" s="17"/>
    </row>
    <row r="86" spans="6:13" ht="30">
      <c r="F86" s="18" t="s">
        <v>21</v>
      </c>
      <c r="G86" s="7" t="s">
        <v>22</v>
      </c>
      <c r="H86" s="7" t="s">
        <v>23</v>
      </c>
      <c r="I86" s="7" t="s">
        <v>24</v>
      </c>
      <c r="J86" s="7" t="s">
        <v>25</v>
      </c>
      <c r="K86" s="7" t="s">
        <v>26</v>
      </c>
      <c r="L86" s="8" t="s">
        <v>27</v>
      </c>
      <c r="M86" s="21"/>
    </row>
    <row r="87" spans="6:13">
      <c r="F87" s="19" t="s">
        <v>58</v>
      </c>
      <c r="G87" s="9">
        <v>43</v>
      </c>
      <c r="H87" s="9"/>
      <c r="I87" s="9">
        <v>43</v>
      </c>
      <c r="J87" s="10">
        <v>27</v>
      </c>
      <c r="K87" s="11">
        <f>+J87/I87</f>
        <v>0.62790697674418605</v>
      </c>
      <c r="L87" s="12">
        <v>36950</v>
      </c>
      <c r="M87" s="22"/>
    </row>
    <row r="88" spans="6:13">
      <c r="F88" s="19" t="s">
        <v>48</v>
      </c>
      <c r="G88" s="9">
        <v>36</v>
      </c>
      <c r="H88" s="9"/>
      <c r="I88" s="9">
        <v>36</v>
      </c>
      <c r="J88" s="10">
        <v>29</v>
      </c>
      <c r="K88" s="11">
        <f t="shared" ref="K88" si="6">+J88/I88</f>
        <v>0.80555555555555558</v>
      </c>
      <c r="L88" s="12">
        <v>67775</v>
      </c>
      <c r="M88" s="21"/>
    </row>
    <row r="89" spans="6:13">
      <c r="F89" s="20" t="s">
        <v>29</v>
      </c>
      <c r="G89" s="13">
        <v>79</v>
      </c>
      <c r="H89" s="13">
        <f>SUM(H87:H88)</f>
        <v>0</v>
      </c>
      <c r="I89" s="13">
        <f>SUM(I87:I88)</f>
        <v>79</v>
      </c>
      <c r="J89" s="13">
        <f>SUM(J87:J88)</f>
        <v>56</v>
      </c>
      <c r="K89" s="14">
        <v>0.7167</v>
      </c>
      <c r="L89" s="15">
        <v>104725</v>
      </c>
      <c r="M89" s="21"/>
    </row>
  </sheetData>
  <autoFilter ref="A1:N82"/>
  <mergeCells count="1">
    <mergeCell ref="F85:L85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76"/>
  <sheetViews>
    <sheetView topLeftCell="A56" workbookViewId="0">
      <selection activeCell="M68" sqref="M68"/>
    </sheetView>
  </sheetViews>
  <sheetFormatPr defaultRowHeight="15"/>
  <cols>
    <col min="1" max="1" width="15.42578125" customWidth="1"/>
    <col min="2" max="2" width="17.5703125" customWidth="1"/>
    <col min="3" max="3" width="0.28515625" hidden="1" customWidth="1"/>
    <col min="4" max="4" width="15.140625" customWidth="1"/>
    <col min="5" max="5" width="15.28515625" customWidth="1"/>
    <col min="6" max="6" width="17.140625" customWidth="1"/>
    <col min="7" max="7" width="14.85546875" customWidth="1"/>
    <col min="8" max="8" width="15" customWidth="1"/>
    <col min="9" max="9" width="13.7109375" customWidth="1"/>
    <col min="10" max="10" width="15.42578125" customWidth="1"/>
    <col min="11" max="11" width="13.7109375" customWidth="1"/>
    <col min="12" max="12" width="18.1406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44959</v>
      </c>
      <c r="B2" s="16" t="s">
        <v>37</v>
      </c>
      <c r="D2" s="16" t="s">
        <v>36</v>
      </c>
      <c r="E2" s="16">
        <v>10</v>
      </c>
      <c r="F2" s="16" t="s">
        <v>10</v>
      </c>
      <c r="G2" s="16">
        <v>71200</v>
      </c>
      <c r="H2" s="16">
        <v>70800</v>
      </c>
      <c r="I2" s="16">
        <v>73000</v>
      </c>
      <c r="J2" s="16">
        <v>71545</v>
      </c>
      <c r="K2" s="5">
        <f t="shared" ref="K2:K65" si="0">IF(F2="BUY",J2-G2,G2-J2)</f>
        <v>345</v>
      </c>
      <c r="L2" s="5">
        <f t="shared" ref="L2:L65" si="1">(K2*E2)</f>
        <v>3450</v>
      </c>
      <c r="M2" s="16" t="s">
        <v>32</v>
      </c>
    </row>
    <row r="3" spans="1:13">
      <c r="A3" s="6">
        <v>44959</v>
      </c>
      <c r="B3" s="16" t="s">
        <v>38</v>
      </c>
      <c r="D3" s="16" t="s">
        <v>36</v>
      </c>
      <c r="E3" s="16">
        <v>100</v>
      </c>
      <c r="F3" s="16" t="s">
        <v>12</v>
      </c>
      <c r="G3" s="16">
        <v>6295</v>
      </c>
      <c r="H3" s="16">
        <v>6340</v>
      </c>
      <c r="I3" s="16">
        <v>6220</v>
      </c>
      <c r="J3" s="16">
        <v>6245</v>
      </c>
      <c r="K3" s="5">
        <f t="shared" si="0"/>
        <v>50</v>
      </c>
      <c r="L3" s="5">
        <f t="shared" si="1"/>
        <v>5000</v>
      </c>
      <c r="M3" s="16" t="s">
        <v>32</v>
      </c>
    </row>
    <row r="4" spans="1:13">
      <c r="A4" s="6">
        <v>44959</v>
      </c>
      <c r="B4" s="16" t="s">
        <v>46</v>
      </c>
      <c r="D4" s="16" t="s">
        <v>36</v>
      </c>
      <c r="E4" s="16">
        <v>10000</v>
      </c>
      <c r="F4" s="16" t="s">
        <v>10</v>
      </c>
      <c r="G4" s="16">
        <v>64.05</v>
      </c>
      <c r="H4" s="16">
        <v>63.8</v>
      </c>
      <c r="I4" s="16">
        <v>64.400000000000006</v>
      </c>
      <c r="J4" s="16">
        <v>64.09</v>
      </c>
      <c r="K4" s="5">
        <f t="shared" si="0"/>
        <v>4.0000000000006253E-2</v>
      </c>
      <c r="L4" s="5">
        <f t="shared" si="1"/>
        <v>400.00000000006253</v>
      </c>
      <c r="M4" s="16" t="s">
        <v>32</v>
      </c>
    </row>
    <row r="5" spans="1:13">
      <c r="A5" s="6">
        <v>44959</v>
      </c>
      <c r="B5" s="16" t="s">
        <v>125</v>
      </c>
      <c r="D5" s="16" t="s">
        <v>35</v>
      </c>
      <c r="E5" s="16">
        <v>1250</v>
      </c>
      <c r="F5" s="16" t="s">
        <v>10</v>
      </c>
      <c r="G5" s="16">
        <v>7</v>
      </c>
      <c r="H5" s="16">
        <v>5</v>
      </c>
      <c r="I5" s="16">
        <v>11</v>
      </c>
      <c r="J5" s="16">
        <v>5</v>
      </c>
      <c r="K5" s="5">
        <f t="shared" si="0"/>
        <v>-2</v>
      </c>
      <c r="L5" s="5">
        <f t="shared" si="1"/>
        <v>-2500</v>
      </c>
      <c r="M5" s="16" t="s">
        <v>33</v>
      </c>
    </row>
    <row r="6" spans="1:13">
      <c r="A6" s="6">
        <v>44960</v>
      </c>
      <c r="B6" s="16" t="s">
        <v>46</v>
      </c>
      <c r="D6" s="16" t="s">
        <v>36</v>
      </c>
      <c r="E6" s="16">
        <v>10000</v>
      </c>
      <c r="F6" s="16" t="s">
        <v>10</v>
      </c>
      <c r="G6" s="16">
        <v>63.97</v>
      </c>
      <c r="H6" s="16">
        <v>63.7</v>
      </c>
      <c r="I6" s="16">
        <v>64.3</v>
      </c>
      <c r="J6" s="16">
        <v>64.06</v>
      </c>
      <c r="K6" s="5">
        <f t="shared" si="0"/>
        <v>9.0000000000003411E-2</v>
      </c>
      <c r="L6" s="5">
        <f t="shared" si="1"/>
        <v>900.00000000003411</v>
      </c>
      <c r="M6" s="16" t="s">
        <v>32</v>
      </c>
    </row>
    <row r="7" spans="1:13">
      <c r="A7" s="6">
        <v>44960</v>
      </c>
      <c r="B7" s="16" t="s">
        <v>42</v>
      </c>
      <c r="D7" s="16" t="s">
        <v>36</v>
      </c>
      <c r="E7" s="16">
        <v>20</v>
      </c>
      <c r="F7" s="16" t="s">
        <v>12</v>
      </c>
      <c r="G7" s="16">
        <v>57200</v>
      </c>
      <c r="H7" s="16">
        <v>57500</v>
      </c>
      <c r="I7" s="16">
        <v>56700</v>
      </c>
      <c r="J7" s="16">
        <v>56830</v>
      </c>
      <c r="K7" s="5">
        <f t="shared" si="0"/>
        <v>370</v>
      </c>
      <c r="L7" s="5">
        <f t="shared" si="1"/>
        <v>7400</v>
      </c>
      <c r="M7" s="16" t="s">
        <v>32</v>
      </c>
    </row>
    <row r="8" spans="1:13">
      <c r="A8" s="6">
        <v>44960</v>
      </c>
      <c r="B8" s="16" t="s">
        <v>17</v>
      </c>
      <c r="D8" s="16" t="s">
        <v>36</v>
      </c>
      <c r="E8" s="16">
        <v>2500</v>
      </c>
      <c r="F8" s="16" t="s">
        <v>12</v>
      </c>
      <c r="G8" s="16">
        <v>775.75</v>
      </c>
      <c r="H8" s="16">
        <v>779</v>
      </c>
      <c r="I8" s="16">
        <v>765</v>
      </c>
      <c r="J8" s="16">
        <v>774.2</v>
      </c>
      <c r="K8" s="5">
        <f t="shared" si="0"/>
        <v>1.5499999999999545</v>
      </c>
      <c r="L8" s="5">
        <f t="shared" si="1"/>
        <v>3874.9999999998863</v>
      </c>
      <c r="M8" s="16" t="s">
        <v>32</v>
      </c>
    </row>
    <row r="9" spans="1:13">
      <c r="A9" s="6">
        <v>44963</v>
      </c>
      <c r="B9" s="16" t="s">
        <v>41</v>
      </c>
      <c r="D9" s="16" t="s">
        <v>36</v>
      </c>
      <c r="E9" s="16">
        <v>5000</v>
      </c>
      <c r="F9" s="16" t="s">
        <v>12</v>
      </c>
      <c r="G9" s="16">
        <v>222.5</v>
      </c>
      <c r="H9" s="16">
        <v>224</v>
      </c>
      <c r="I9" s="16">
        <v>219</v>
      </c>
      <c r="J9" s="16">
        <v>221.2</v>
      </c>
      <c r="K9" s="5">
        <f t="shared" si="0"/>
        <v>1.3000000000000114</v>
      </c>
      <c r="L9" s="5">
        <f t="shared" si="1"/>
        <v>6500.0000000000564</v>
      </c>
      <c r="M9" s="16" t="s">
        <v>32</v>
      </c>
    </row>
    <row r="10" spans="1:13">
      <c r="A10" s="6">
        <v>44963</v>
      </c>
      <c r="B10" s="16" t="s">
        <v>37</v>
      </c>
      <c r="D10" s="16" t="s">
        <v>36</v>
      </c>
      <c r="E10" s="16">
        <v>10</v>
      </c>
      <c r="F10" s="16" t="s">
        <v>10</v>
      </c>
      <c r="G10" s="16">
        <v>69150</v>
      </c>
      <c r="H10" s="16">
        <v>67700</v>
      </c>
      <c r="I10" s="16">
        <v>69000</v>
      </c>
      <c r="J10" s="16">
        <v>69270</v>
      </c>
      <c r="K10" s="5">
        <f t="shared" si="0"/>
        <v>120</v>
      </c>
      <c r="L10" s="5">
        <f t="shared" si="1"/>
        <v>1200</v>
      </c>
      <c r="M10" s="16" t="s">
        <v>32</v>
      </c>
    </row>
    <row r="11" spans="1:13">
      <c r="A11" s="6">
        <v>44963</v>
      </c>
      <c r="B11" s="16" t="s">
        <v>38</v>
      </c>
      <c r="D11" s="16" t="s">
        <v>36</v>
      </c>
      <c r="E11" s="16">
        <v>100</v>
      </c>
      <c r="F11" s="16" t="s">
        <v>12</v>
      </c>
      <c r="G11" s="16">
        <v>6090</v>
      </c>
      <c r="H11" s="16">
        <v>6140</v>
      </c>
      <c r="I11" s="16">
        <v>6000</v>
      </c>
      <c r="J11" s="16">
        <v>6140</v>
      </c>
      <c r="K11" s="5">
        <f t="shared" si="0"/>
        <v>-50</v>
      </c>
      <c r="L11" s="5">
        <f t="shared" si="1"/>
        <v>-5000</v>
      </c>
      <c r="M11" s="16" t="s">
        <v>33</v>
      </c>
    </row>
    <row r="12" spans="1:13">
      <c r="A12" s="6">
        <v>44963</v>
      </c>
      <c r="B12" s="16" t="s">
        <v>17</v>
      </c>
      <c r="D12" s="16" t="s">
        <v>36</v>
      </c>
      <c r="E12" s="16">
        <v>2500</v>
      </c>
      <c r="F12" s="16" t="s">
        <v>12</v>
      </c>
      <c r="G12" s="16">
        <v>771</v>
      </c>
      <c r="H12" s="16">
        <v>774.5</v>
      </c>
      <c r="I12" s="16">
        <v>760</v>
      </c>
      <c r="J12" s="16">
        <v>766.7</v>
      </c>
      <c r="K12" s="5">
        <f t="shared" si="0"/>
        <v>4.2999999999999545</v>
      </c>
      <c r="L12" s="5">
        <f t="shared" si="1"/>
        <v>10749.999999999887</v>
      </c>
      <c r="M12" s="16" t="s">
        <v>32</v>
      </c>
    </row>
    <row r="13" spans="1:13">
      <c r="A13" s="6">
        <v>44964</v>
      </c>
      <c r="B13" s="16" t="s">
        <v>17</v>
      </c>
      <c r="D13" s="16" t="s">
        <v>36</v>
      </c>
      <c r="E13" s="16">
        <v>2500</v>
      </c>
      <c r="F13" s="16" t="s">
        <v>12</v>
      </c>
      <c r="G13" s="16">
        <v>770</v>
      </c>
      <c r="H13" s="16">
        <v>773</v>
      </c>
      <c r="I13" s="16">
        <v>760</v>
      </c>
      <c r="J13" s="16">
        <v>767.05</v>
      </c>
      <c r="K13" s="5">
        <f t="shared" si="0"/>
        <v>2.9500000000000455</v>
      </c>
      <c r="L13" s="5">
        <f t="shared" si="1"/>
        <v>7375.0000000001137</v>
      </c>
      <c r="M13" s="16" t="s">
        <v>32</v>
      </c>
    </row>
    <row r="14" spans="1:13">
      <c r="A14" s="6">
        <v>44964</v>
      </c>
      <c r="B14" s="16" t="s">
        <v>41</v>
      </c>
      <c r="D14" s="16" t="s">
        <v>36</v>
      </c>
      <c r="E14" s="16">
        <v>5000</v>
      </c>
      <c r="F14" s="16" t="s">
        <v>12</v>
      </c>
      <c r="G14" s="16">
        <v>220</v>
      </c>
      <c r="H14" s="16">
        <v>221.6</v>
      </c>
      <c r="I14" s="16">
        <v>217</v>
      </c>
      <c r="J14" s="16">
        <v>219.4</v>
      </c>
      <c r="K14" s="5">
        <f t="shared" si="0"/>
        <v>0.59999999999999432</v>
      </c>
      <c r="L14" s="5">
        <f t="shared" si="1"/>
        <v>2999.9999999999718</v>
      </c>
      <c r="M14" s="16" t="s">
        <v>32</v>
      </c>
    </row>
    <row r="15" spans="1:13">
      <c r="A15" s="6">
        <v>44964</v>
      </c>
      <c r="B15" s="16" t="s">
        <v>45</v>
      </c>
      <c r="D15" s="16" t="s">
        <v>36</v>
      </c>
      <c r="E15" s="16">
        <v>1250</v>
      </c>
      <c r="F15" s="16" t="s">
        <v>10</v>
      </c>
      <c r="G15" s="16">
        <v>707</v>
      </c>
      <c r="H15" s="16">
        <v>702</v>
      </c>
      <c r="I15" s="16">
        <v>730</v>
      </c>
      <c r="J15" s="16">
        <v>712</v>
      </c>
      <c r="K15" s="5">
        <f t="shared" si="0"/>
        <v>5</v>
      </c>
      <c r="L15" s="5">
        <f t="shared" si="1"/>
        <v>6250</v>
      </c>
      <c r="M15" s="16" t="s">
        <v>32</v>
      </c>
    </row>
    <row r="16" spans="1:13">
      <c r="A16" s="6">
        <v>44964</v>
      </c>
      <c r="B16" s="16" t="s">
        <v>125</v>
      </c>
      <c r="D16" s="16" t="s">
        <v>35</v>
      </c>
      <c r="E16" s="16">
        <v>1250</v>
      </c>
      <c r="F16" s="16" t="s">
        <v>10</v>
      </c>
      <c r="G16" s="16">
        <v>3.9</v>
      </c>
      <c r="H16" s="16">
        <v>2</v>
      </c>
      <c r="I16" s="16">
        <v>12</v>
      </c>
      <c r="J16" s="16">
        <v>2</v>
      </c>
      <c r="K16" s="5">
        <f t="shared" si="0"/>
        <v>-1.9</v>
      </c>
      <c r="L16" s="5">
        <f t="shared" si="1"/>
        <v>-2375</v>
      </c>
      <c r="M16" s="16" t="s">
        <v>33</v>
      </c>
    </row>
    <row r="17" spans="1:13">
      <c r="A17" s="6">
        <v>44965</v>
      </c>
      <c r="B17" s="16" t="s">
        <v>37</v>
      </c>
      <c r="D17" s="16" t="s">
        <v>36</v>
      </c>
      <c r="E17" s="16">
        <v>10</v>
      </c>
      <c r="F17" s="16" t="s">
        <v>10</v>
      </c>
      <c r="G17" s="16">
        <v>67900</v>
      </c>
      <c r="H17" s="16">
        <v>67500</v>
      </c>
      <c r="I17" s="16">
        <v>68700</v>
      </c>
      <c r="J17" s="16">
        <v>67500</v>
      </c>
      <c r="K17" s="5">
        <f t="shared" si="0"/>
        <v>-400</v>
      </c>
      <c r="L17" s="5">
        <f t="shared" si="1"/>
        <v>-4000</v>
      </c>
      <c r="M17" s="16" t="s">
        <v>33</v>
      </c>
    </row>
    <row r="18" spans="1:13">
      <c r="A18" s="6">
        <v>44965</v>
      </c>
      <c r="B18" s="16" t="s">
        <v>45</v>
      </c>
      <c r="D18" s="16" t="s">
        <v>35</v>
      </c>
      <c r="E18" s="16">
        <v>1250</v>
      </c>
      <c r="F18" s="16" t="s">
        <v>10</v>
      </c>
      <c r="G18" s="16">
        <v>211</v>
      </c>
      <c r="H18" s="16">
        <v>206</v>
      </c>
      <c r="I18" s="16">
        <v>230</v>
      </c>
      <c r="J18" s="16">
        <v>212.2</v>
      </c>
      <c r="K18" s="5">
        <f t="shared" si="0"/>
        <v>1.1999999999999886</v>
      </c>
      <c r="L18" s="5">
        <f t="shared" si="1"/>
        <v>1499.9999999999859</v>
      </c>
      <c r="M18" s="16" t="s">
        <v>32</v>
      </c>
    </row>
    <row r="19" spans="1:13">
      <c r="A19" s="6">
        <v>44966</v>
      </c>
      <c r="B19" s="16" t="s">
        <v>37</v>
      </c>
      <c r="D19" s="16" t="s">
        <v>36</v>
      </c>
      <c r="E19" s="16">
        <v>10</v>
      </c>
      <c r="F19" s="16" t="s">
        <v>10</v>
      </c>
      <c r="G19" s="16">
        <v>67800</v>
      </c>
      <c r="H19" s="16">
        <v>67300</v>
      </c>
      <c r="I19" s="16">
        <v>68500</v>
      </c>
      <c r="J19" s="16">
        <v>67980</v>
      </c>
      <c r="K19" s="5">
        <f t="shared" si="0"/>
        <v>180</v>
      </c>
      <c r="L19" s="5">
        <f t="shared" si="1"/>
        <v>1800</v>
      </c>
      <c r="M19" s="16" t="s">
        <v>32</v>
      </c>
    </row>
    <row r="20" spans="1:13">
      <c r="A20" s="6">
        <v>44966</v>
      </c>
      <c r="B20" s="16" t="s">
        <v>39</v>
      </c>
      <c r="D20" s="16" t="s">
        <v>36</v>
      </c>
      <c r="E20" s="16">
        <v>10000</v>
      </c>
      <c r="F20" s="16" t="s">
        <v>10</v>
      </c>
      <c r="G20" s="16">
        <v>88.94</v>
      </c>
      <c r="H20" s="16">
        <v>88.7</v>
      </c>
      <c r="I20" s="16">
        <v>89.3</v>
      </c>
      <c r="J20" s="16">
        <v>89.04</v>
      </c>
      <c r="K20" s="5">
        <f t="shared" si="0"/>
        <v>0.10000000000000853</v>
      </c>
      <c r="L20" s="5">
        <f t="shared" si="1"/>
        <v>1000.0000000000853</v>
      </c>
      <c r="M20" s="16" t="s">
        <v>32</v>
      </c>
    </row>
    <row r="21" spans="1:13">
      <c r="A21" s="6">
        <v>44966</v>
      </c>
      <c r="B21" s="16" t="s">
        <v>38</v>
      </c>
      <c r="D21" s="16" t="s">
        <v>36</v>
      </c>
      <c r="E21" s="16">
        <v>100</v>
      </c>
      <c r="F21" s="16" t="s">
        <v>10</v>
      </c>
      <c r="G21" s="16">
        <v>6490</v>
      </c>
      <c r="H21" s="16">
        <v>6430</v>
      </c>
      <c r="I21" s="16">
        <v>6600</v>
      </c>
      <c r="J21" s="16">
        <v>6440</v>
      </c>
      <c r="K21" s="5">
        <f t="shared" si="0"/>
        <v>-50</v>
      </c>
      <c r="L21" s="5">
        <f t="shared" si="1"/>
        <v>-5000</v>
      </c>
      <c r="M21" s="16" t="s">
        <v>33</v>
      </c>
    </row>
    <row r="22" spans="1:13">
      <c r="A22" s="6">
        <v>44966</v>
      </c>
      <c r="B22" s="16" t="s">
        <v>17</v>
      </c>
      <c r="D22" s="16" t="s">
        <v>35</v>
      </c>
      <c r="E22" s="16">
        <v>2500</v>
      </c>
      <c r="F22" s="16" t="s">
        <v>12</v>
      </c>
      <c r="G22" s="16">
        <v>777</v>
      </c>
      <c r="H22" s="16">
        <v>781</v>
      </c>
      <c r="I22" s="16">
        <v>765</v>
      </c>
      <c r="J22" s="16">
        <v>773.3</v>
      </c>
      <c r="K22" s="5">
        <f t="shared" si="0"/>
        <v>3.7000000000000455</v>
      </c>
      <c r="L22" s="5">
        <f t="shared" si="1"/>
        <v>9250.0000000001128</v>
      </c>
      <c r="M22" s="16" t="s">
        <v>32</v>
      </c>
    </row>
    <row r="23" spans="1:13">
      <c r="A23" s="6">
        <v>44966</v>
      </c>
      <c r="B23" s="16" t="s">
        <v>41</v>
      </c>
      <c r="D23" s="16" t="s">
        <v>36</v>
      </c>
      <c r="E23" s="16">
        <v>5000</v>
      </c>
      <c r="F23" s="16" t="s">
        <v>12</v>
      </c>
      <c r="G23" s="16">
        <v>218</v>
      </c>
      <c r="H23" s="16">
        <v>219.3</v>
      </c>
      <c r="I23" s="16">
        <v>216</v>
      </c>
      <c r="J23" s="16">
        <v>218.5</v>
      </c>
      <c r="K23" s="5">
        <f t="shared" si="0"/>
        <v>-0.5</v>
      </c>
      <c r="L23" s="5">
        <f t="shared" si="1"/>
        <v>-2500</v>
      </c>
      <c r="M23" s="16" t="s">
        <v>33</v>
      </c>
    </row>
    <row r="24" spans="1:13">
      <c r="A24" s="6">
        <v>44967</v>
      </c>
      <c r="B24" s="16" t="s">
        <v>43</v>
      </c>
      <c r="D24" s="16" t="s">
        <v>36</v>
      </c>
      <c r="E24" s="16">
        <v>10000</v>
      </c>
      <c r="F24" s="16" t="s">
        <v>10</v>
      </c>
      <c r="G24" s="16">
        <v>100</v>
      </c>
      <c r="H24" s="16">
        <v>99.8</v>
      </c>
      <c r="I24" s="16">
        <v>100.3</v>
      </c>
      <c r="J24" s="16">
        <v>100.12</v>
      </c>
      <c r="K24" s="5">
        <f t="shared" si="0"/>
        <v>0.12000000000000455</v>
      </c>
      <c r="L24" s="5">
        <f t="shared" si="1"/>
        <v>1200.0000000000455</v>
      </c>
      <c r="M24" s="16" t="s">
        <v>32</v>
      </c>
    </row>
    <row r="25" spans="1:13">
      <c r="A25" s="6">
        <v>44967</v>
      </c>
      <c r="B25" s="16" t="s">
        <v>45</v>
      </c>
      <c r="D25" s="16" t="s">
        <v>36</v>
      </c>
      <c r="E25" s="16">
        <v>1250</v>
      </c>
      <c r="F25" s="16" t="s">
        <v>10</v>
      </c>
      <c r="G25" s="16">
        <v>204</v>
      </c>
      <c r="H25" s="16">
        <v>200.9</v>
      </c>
      <c r="I25" s="16">
        <v>212</v>
      </c>
      <c r="J25" s="16">
        <v>205.1</v>
      </c>
      <c r="K25" s="5">
        <f t="shared" si="0"/>
        <v>1.0999999999999943</v>
      </c>
      <c r="L25" s="5">
        <f t="shared" si="1"/>
        <v>1374.999999999993</v>
      </c>
      <c r="M25" s="16" t="s">
        <v>32</v>
      </c>
    </row>
    <row r="26" spans="1:13">
      <c r="A26" s="6">
        <v>44967</v>
      </c>
      <c r="B26" s="16" t="s">
        <v>17</v>
      </c>
      <c r="D26" s="16" t="s">
        <v>36</v>
      </c>
      <c r="E26" s="16">
        <v>2500</v>
      </c>
      <c r="F26" s="16" t="s">
        <v>12</v>
      </c>
      <c r="G26" s="16">
        <v>773</v>
      </c>
      <c r="H26" s="16">
        <v>776</v>
      </c>
      <c r="I26" s="16">
        <v>765</v>
      </c>
      <c r="J26" s="16">
        <v>768.25</v>
      </c>
      <c r="K26" s="5">
        <f t="shared" si="0"/>
        <v>4.75</v>
      </c>
      <c r="L26" s="5">
        <f t="shared" si="1"/>
        <v>11875</v>
      </c>
      <c r="M26" s="16" t="s">
        <v>32</v>
      </c>
    </row>
    <row r="27" spans="1:13">
      <c r="A27" s="6">
        <v>44967</v>
      </c>
      <c r="B27" s="16" t="s">
        <v>45</v>
      </c>
      <c r="D27" s="16" t="s">
        <v>35</v>
      </c>
      <c r="E27" s="16">
        <v>1250</v>
      </c>
      <c r="F27" s="16" t="s">
        <v>10</v>
      </c>
      <c r="G27" s="16">
        <v>204.5</v>
      </c>
      <c r="H27" s="16">
        <v>201</v>
      </c>
      <c r="I27" s="16">
        <v>230</v>
      </c>
      <c r="J27" s="16">
        <v>211</v>
      </c>
      <c r="K27" s="5">
        <f t="shared" si="0"/>
        <v>6.5</v>
      </c>
      <c r="L27" s="5">
        <f t="shared" si="1"/>
        <v>8125</v>
      </c>
      <c r="M27" s="16" t="s">
        <v>32</v>
      </c>
    </row>
    <row r="28" spans="1:13">
      <c r="A28" s="6">
        <v>44967</v>
      </c>
      <c r="B28" s="16" t="s">
        <v>38</v>
      </c>
      <c r="D28" s="16" t="s">
        <v>35</v>
      </c>
      <c r="E28" s="16">
        <v>100</v>
      </c>
      <c r="F28" s="16" t="s">
        <v>10</v>
      </c>
      <c r="G28" s="16">
        <v>6520</v>
      </c>
      <c r="H28" s="16">
        <v>6470</v>
      </c>
      <c r="I28" s="16">
        <v>6730</v>
      </c>
      <c r="J28" s="16">
        <v>6580</v>
      </c>
      <c r="K28" s="5">
        <f t="shared" si="0"/>
        <v>60</v>
      </c>
      <c r="L28" s="5">
        <f t="shared" si="1"/>
        <v>6000</v>
      </c>
      <c r="M28" s="16" t="s">
        <v>32</v>
      </c>
    </row>
    <row r="29" spans="1:13">
      <c r="A29" s="6">
        <v>44967</v>
      </c>
      <c r="B29" s="16" t="s">
        <v>42</v>
      </c>
      <c r="D29" s="16" t="s">
        <v>35</v>
      </c>
      <c r="E29" s="16">
        <v>20</v>
      </c>
      <c r="F29" s="16" t="s">
        <v>12</v>
      </c>
      <c r="G29" s="16">
        <v>56600</v>
      </c>
      <c r="H29" s="16">
        <v>56810</v>
      </c>
      <c r="I29" s="16">
        <v>55900</v>
      </c>
      <c r="J29" s="16">
        <v>56810</v>
      </c>
      <c r="K29" s="5">
        <f t="shared" si="0"/>
        <v>-210</v>
      </c>
      <c r="L29" s="5">
        <f t="shared" si="1"/>
        <v>-4200</v>
      </c>
      <c r="M29" s="16" t="s">
        <v>33</v>
      </c>
    </row>
    <row r="30" spans="1:13">
      <c r="A30" s="6">
        <v>44970</v>
      </c>
      <c r="B30" s="16" t="s">
        <v>38</v>
      </c>
      <c r="D30" s="16" t="s">
        <v>35</v>
      </c>
      <c r="E30" s="16">
        <v>100</v>
      </c>
      <c r="F30" s="16" t="s">
        <v>10</v>
      </c>
      <c r="G30" s="16">
        <v>6510</v>
      </c>
      <c r="H30" s="16">
        <v>6430</v>
      </c>
      <c r="I30" s="16">
        <v>6600</v>
      </c>
      <c r="J30" s="16">
        <v>6553</v>
      </c>
      <c r="K30" s="5">
        <f t="shared" si="0"/>
        <v>43</v>
      </c>
      <c r="L30" s="5">
        <f t="shared" si="1"/>
        <v>4300</v>
      </c>
      <c r="M30" s="16" t="s">
        <v>32</v>
      </c>
    </row>
    <row r="31" spans="1:13">
      <c r="A31" s="6">
        <v>44970</v>
      </c>
      <c r="B31" s="16" t="s">
        <v>17</v>
      </c>
      <c r="D31" s="16" t="s">
        <v>35</v>
      </c>
      <c r="E31" s="16">
        <v>2500</v>
      </c>
      <c r="F31" s="16" t="s">
        <v>12</v>
      </c>
      <c r="G31" s="16">
        <v>768</v>
      </c>
      <c r="H31" s="16">
        <v>772</v>
      </c>
      <c r="I31" s="16">
        <v>760</v>
      </c>
      <c r="J31" s="16">
        <v>771</v>
      </c>
      <c r="K31" s="5">
        <f t="shared" si="0"/>
        <v>-3</v>
      </c>
      <c r="L31" s="5">
        <f t="shared" si="1"/>
        <v>-7500</v>
      </c>
      <c r="M31" s="16" t="s">
        <v>33</v>
      </c>
    </row>
    <row r="32" spans="1:13">
      <c r="A32" s="6">
        <v>44970</v>
      </c>
      <c r="B32" s="16" t="s">
        <v>45</v>
      </c>
      <c r="D32" s="16" t="s">
        <v>35</v>
      </c>
      <c r="E32" s="16">
        <v>1250</v>
      </c>
      <c r="F32" s="16" t="s">
        <v>10</v>
      </c>
      <c r="G32" s="16">
        <v>203.5</v>
      </c>
      <c r="H32" s="16">
        <v>201</v>
      </c>
      <c r="I32" s="16">
        <v>212</v>
      </c>
      <c r="J32" s="16">
        <v>208</v>
      </c>
      <c r="K32" s="5">
        <f t="shared" si="0"/>
        <v>4.5</v>
      </c>
      <c r="L32" s="5">
        <f t="shared" si="1"/>
        <v>5625</v>
      </c>
      <c r="M32" s="16" t="s">
        <v>32</v>
      </c>
    </row>
    <row r="33" spans="1:13">
      <c r="A33" s="6">
        <v>44970</v>
      </c>
      <c r="B33" s="16" t="s">
        <v>42</v>
      </c>
      <c r="D33" s="16" t="s">
        <v>35</v>
      </c>
      <c r="E33" s="16">
        <v>20</v>
      </c>
      <c r="F33" s="16" t="s">
        <v>12</v>
      </c>
      <c r="G33" s="16">
        <v>56575</v>
      </c>
      <c r="H33" s="16">
        <v>56850</v>
      </c>
      <c r="I33" s="16">
        <v>55900</v>
      </c>
      <c r="J33" s="16">
        <v>56850</v>
      </c>
      <c r="K33" s="5">
        <f t="shared" si="0"/>
        <v>-275</v>
      </c>
      <c r="L33" s="5">
        <f t="shared" si="1"/>
        <v>-5500</v>
      </c>
      <c r="M33" s="16" t="s">
        <v>33</v>
      </c>
    </row>
    <row r="34" spans="1:13">
      <c r="A34" s="6">
        <v>44971</v>
      </c>
      <c r="B34" s="16" t="s">
        <v>37</v>
      </c>
      <c r="D34" s="16" t="s">
        <v>36</v>
      </c>
      <c r="E34" s="16">
        <v>10</v>
      </c>
      <c r="F34" s="16" t="s">
        <v>12</v>
      </c>
      <c r="G34" s="16">
        <v>66300</v>
      </c>
      <c r="H34" s="16">
        <v>66800</v>
      </c>
      <c r="I34" s="16">
        <v>65700</v>
      </c>
      <c r="J34" s="16">
        <v>66110</v>
      </c>
      <c r="K34" s="5">
        <f t="shared" si="0"/>
        <v>190</v>
      </c>
      <c r="L34" s="5">
        <f t="shared" si="1"/>
        <v>1900</v>
      </c>
      <c r="M34" s="16" t="s">
        <v>32</v>
      </c>
    </row>
    <row r="35" spans="1:13">
      <c r="A35" s="6">
        <v>44971</v>
      </c>
      <c r="B35" s="16" t="s">
        <v>38</v>
      </c>
      <c r="D35" s="16" t="s">
        <v>36</v>
      </c>
      <c r="E35" s="16">
        <v>100</v>
      </c>
      <c r="F35" s="16" t="s">
        <v>10</v>
      </c>
      <c r="G35" s="16">
        <v>6540</v>
      </c>
      <c r="H35" s="16">
        <v>6490</v>
      </c>
      <c r="I35" s="16">
        <v>6620</v>
      </c>
      <c r="J35" s="16">
        <v>6556</v>
      </c>
      <c r="K35" s="5">
        <f t="shared" si="0"/>
        <v>16</v>
      </c>
      <c r="L35" s="5">
        <f t="shared" si="1"/>
        <v>1600</v>
      </c>
      <c r="M35" s="16" t="s">
        <v>32</v>
      </c>
    </row>
    <row r="36" spans="1:13">
      <c r="A36" s="6">
        <v>44971</v>
      </c>
      <c r="B36" s="16" t="s">
        <v>45</v>
      </c>
      <c r="D36" s="16" t="s">
        <v>35</v>
      </c>
      <c r="E36" s="16">
        <v>1250</v>
      </c>
      <c r="F36" s="16" t="s">
        <v>10</v>
      </c>
      <c r="G36" s="16">
        <v>215</v>
      </c>
      <c r="H36" s="16">
        <v>208</v>
      </c>
      <c r="I36" s="16">
        <v>230</v>
      </c>
      <c r="J36" s="16">
        <v>208</v>
      </c>
      <c r="K36" s="5">
        <f t="shared" si="0"/>
        <v>-7</v>
      </c>
      <c r="L36" s="5">
        <f t="shared" si="1"/>
        <v>-8750</v>
      </c>
      <c r="M36" s="16" t="s">
        <v>33</v>
      </c>
    </row>
    <row r="37" spans="1:13">
      <c r="A37" s="6">
        <v>44972</v>
      </c>
      <c r="B37" s="16" t="s">
        <v>42</v>
      </c>
      <c r="D37" s="16" t="s">
        <v>36</v>
      </c>
      <c r="E37" s="16">
        <v>20</v>
      </c>
      <c r="F37" s="16" t="s">
        <v>12</v>
      </c>
      <c r="G37" s="16">
        <v>56300</v>
      </c>
      <c r="H37" s="16">
        <v>56500</v>
      </c>
      <c r="I37" s="16">
        <v>55900</v>
      </c>
      <c r="J37" s="16">
        <v>56080</v>
      </c>
      <c r="K37" s="5">
        <f t="shared" si="0"/>
        <v>220</v>
      </c>
      <c r="L37" s="5">
        <f t="shared" si="1"/>
        <v>4400</v>
      </c>
      <c r="M37" s="16" t="s">
        <v>32</v>
      </c>
    </row>
    <row r="38" spans="1:13">
      <c r="A38" s="6">
        <v>44972</v>
      </c>
      <c r="B38" s="16" t="s">
        <v>37</v>
      </c>
      <c r="D38" s="16" t="s">
        <v>36</v>
      </c>
      <c r="E38" s="16">
        <v>10</v>
      </c>
      <c r="F38" s="16" t="s">
        <v>12</v>
      </c>
      <c r="G38" s="16">
        <v>66000</v>
      </c>
      <c r="H38" s="16">
        <v>66500</v>
      </c>
      <c r="I38" s="16">
        <v>65200</v>
      </c>
      <c r="J38" s="16">
        <v>65660</v>
      </c>
      <c r="K38" s="5">
        <f t="shared" si="0"/>
        <v>340</v>
      </c>
      <c r="L38" s="5">
        <f t="shared" si="1"/>
        <v>3400</v>
      </c>
      <c r="M38" s="16" t="s">
        <v>32</v>
      </c>
    </row>
    <row r="39" spans="1:13">
      <c r="A39" s="6">
        <v>44972</v>
      </c>
      <c r="B39" s="16" t="s">
        <v>45</v>
      </c>
      <c r="D39" s="16" t="s">
        <v>35</v>
      </c>
      <c r="E39" s="16">
        <v>1250</v>
      </c>
      <c r="F39" s="16" t="s">
        <v>10</v>
      </c>
      <c r="G39" s="16">
        <v>209</v>
      </c>
      <c r="H39" s="16">
        <v>199</v>
      </c>
      <c r="I39" s="16">
        <v>228</v>
      </c>
      <c r="J39" s="16">
        <v>214.2</v>
      </c>
      <c r="K39" s="5">
        <f t="shared" si="0"/>
        <v>5.1999999999999886</v>
      </c>
      <c r="L39" s="5">
        <f t="shared" si="1"/>
        <v>6499.9999999999854</v>
      </c>
      <c r="M39" s="16" t="s">
        <v>32</v>
      </c>
    </row>
    <row r="40" spans="1:13">
      <c r="A40" s="6">
        <v>44972</v>
      </c>
      <c r="B40" s="16" t="s">
        <v>17</v>
      </c>
      <c r="D40" s="16" t="s">
        <v>35</v>
      </c>
      <c r="E40" s="16">
        <v>2500</v>
      </c>
      <c r="F40" s="16" t="s">
        <v>12</v>
      </c>
      <c r="G40" s="16">
        <v>767.5</v>
      </c>
      <c r="H40" s="16">
        <v>771.5</v>
      </c>
      <c r="I40" s="16">
        <v>755</v>
      </c>
      <c r="J40" s="16">
        <v>771.5</v>
      </c>
      <c r="K40" s="5">
        <f t="shared" si="0"/>
        <v>-4</v>
      </c>
      <c r="L40" s="5">
        <f t="shared" si="1"/>
        <v>-10000</v>
      </c>
      <c r="M40" s="16" t="s">
        <v>33</v>
      </c>
    </row>
    <row r="41" spans="1:13">
      <c r="A41" s="6">
        <v>44973</v>
      </c>
      <c r="B41" s="16" t="s">
        <v>17</v>
      </c>
      <c r="D41" s="16" t="s">
        <v>35</v>
      </c>
      <c r="E41" s="16">
        <v>2500</v>
      </c>
      <c r="F41" s="16" t="s">
        <v>12</v>
      </c>
      <c r="G41" s="16">
        <v>773.5</v>
      </c>
      <c r="H41" s="16">
        <v>777</v>
      </c>
      <c r="I41" s="16">
        <v>760</v>
      </c>
      <c r="J41" s="16">
        <v>770.5</v>
      </c>
      <c r="K41" s="5">
        <f t="shared" si="0"/>
        <v>3</v>
      </c>
      <c r="L41" s="5">
        <f t="shared" si="1"/>
        <v>7500</v>
      </c>
      <c r="M41" s="16" t="s">
        <v>32</v>
      </c>
    </row>
    <row r="42" spans="1:13">
      <c r="A42" s="6">
        <v>44973</v>
      </c>
      <c r="B42" s="16" t="s">
        <v>42</v>
      </c>
      <c r="D42" s="16" t="s">
        <v>36</v>
      </c>
      <c r="E42" s="16">
        <v>20</v>
      </c>
      <c r="F42" s="16" t="s">
        <v>12</v>
      </c>
      <c r="G42" s="16">
        <v>56200</v>
      </c>
      <c r="H42" s="16">
        <v>56400</v>
      </c>
      <c r="I42" s="16">
        <v>55900</v>
      </c>
      <c r="J42" s="16">
        <v>56035</v>
      </c>
      <c r="K42" s="5">
        <f t="shared" si="0"/>
        <v>165</v>
      </c>
      <c r="L42" s="5">
        <f t="shared" si="1"/>
        <v>3300</v>
      </c>
      <c r="M42" s="16" t="s">
        <v>32</v>
      </c>
    </row>
    <row r="43" spans="1:13">
      <c r="A43" s="6">
        <v>44973</v>
      </c>
      <c r="B43" s="16" t="s">
        <v>20</v>
      </c>
      <c r="D43" s="16" t="s">
        <v>36</v>
      </c>
      <c r="E43" s="16">
        <v>5000</v>
      </c>
      <c r="F43" s="16" t="s">
        <v>12</v>
      </c>
      <c r="G43" s="16">
        <v>267.75</v>
      </c>
      <c r="H43" s="16">
        <v>269.5</v>
      </c>
      <c r="I43" s="16">
        <v>264</v>
      </c>
      <c r="J43" s="16">
        <v>267.7</v>
      </c>
      <c r="K43" s="5">
        <f t="shared" si="0"/>
        <v>5.0000000000011369E-2</v>
      </c>
      <c r="L43" s="5">
        <f t="shared" si="1"/>
        <v>250.00000000005684</v>
      </c>
      <c r="M43" s="16" t="s">
        <v>32</v>
      </c>
    </row>
    <row r="44" spans="1:13">
      <c r="A44" s="6">
        <v>44974</v>
      </c>
      <c r="B44" s="16" t="s">
        <v>46</v>
      </c>
      <c r="D44" s="16" t="s">
        <v>36</v>
      </c>
      <c r="E44" s="16">
        <v>10000</v>
      </c>
      <c r="F44" s="16" t="s">
        <v>12</v>
      </c>
      <c r="G44" s="16">
        <v>61.5</v>
      </c>
      <c r="H44" s="16">
        <v>61.7</v>
      </c>
      <c r="I44" s="16">
        <v>61.2</v>
      </c>
      <c r="J44" s="16">
        <v>61.45</v>
      </c>
      <c r="K44" s="5">
        <f t="shared" si="0"/>
        <v>4.9999999999997158E-2</v>
      </c>
      <c r="L44" s="5">
        <f t="shared" si="1"/>
        <v>499.99999999997158</v>
      </c>
      <c r="M44" s="16" t="s">
        <v>32</v>
      </c>
    </row>
    <row r="45" spans="1:13">
      <c r="A45" s="6">
        <v>44974</v>
      </c>
      <c r="B45" s="16" t="s">
        <v>42</v>
      </c>
      <c r="D45" s="16" t="s">
        <v>36</v>
      </c>
      <c r="E45" s="16">
        <v>20</v>
      </c>
      <c r="F45" s="16" t="s">
        <v>12</v>
      </c>
      <c r="G45" s="16">
        <v>55900</v>
      </c>
      <c r="H45" s="16">
        <v>56100</v>
      </c>
      <c r="I45" s="16">
        <v>55500</v>
      </c>
      <c r="J45" s="16">
        <v>56050</v>
      </c>
      <c r="K45" s="5">
        <f t="shared" si="0"/>
        <v>-150</v>
      </c>
      <c r="L45" s="5">
        <f t="shared" si="1"/>
        <v>-3000</v>
      </c>
      <c r="M45" s="16" t="s">
        <v>33</v>
      </c>
    </row>
    <row r="46" spans="1:13">
      <c r="A46" s="6">
        <v>44974</v>
      </c>
      <c r="B46" s="16" t="s">
        <v>41</v>
      </c>
      <c r="D46" s="16" t="s">
        <v>36</v>
      </c>
      <c r="E46" s="16">
        <v>5000</v>
      </c>
      <c r="F46" s="16" t="s">
        <v>10</v>
      </c>
      <c r="G46" s="16">
        <v>210.4</v>
      </c>
      <c r="H46" s="16">
        <v>209</v>
      </c>
      <c r="I46" s="16">
        <v>214</v>
      </c>
      <c r="J46" s="16">
        <v>213</v>
      </c>
      <c r="K46" s="5">
        <f t="shared" si="0"/>
        <v>2.5999999999999943</v>
      </c>
      <c r="L46" s="5">
        <f t="shared" si="1"/>
        <v>12999.999999999971</v>
      </c>
      <c r="M46" s="16" t="s">
        <v>32</v>
      </c>
    </row>
    <row r="47" spans="1:13">
      <c r="A47" s="6">
        <v>44977</v>
      </c>
      <c r="B47" s="16" t="s">
        <v>17</v>
      </c>
      <c r="D47" s="16" t="s">
        <v>36</v>
      </c>
      <c r="E47" s="16">
        <v>2500</v>
      </c>
      <c r="F47" s="16" t="s">
        <v>10</v>
      </c>
      <c r="G47" s="16">
        <v>277.2</v>
      </c>
      <c r="H47" s="16">
        <v>274.2</v>
      </c>
      <c r="I47" s="16">
        <v>281</v>
      </c>
      <c r="J47" s="16">
        <v>278.25</v>
      </c>
      <c r="K47" s="5">
        <f t="shared" si="0"/>
        <v>1.0500000000000114</v>
      </c>
      <c r="L47" s="5">
        <f t="shared" si="1"/>
        <v>2625.0000000000282</v>
      </c>
      <c r="M47" s="16" t="s">
        <v>32</v>
      </c>
    </row>
    <row r="48" spans="1:13">
      <c r="A48" s="6">
        <v>44978</v>
      </c>
      <c r="B48" s="16" t="s">
        <v>20</v>
      </c>
      <c r="D48" s="16" t="s">
        <v>36</v>
      </c>
      <c r="E48" s="16">
        <v>5000</v>
      </c>
      <c r="F48" s="16" t="s">
        <v>10</v>
      </c>
      <c r="G48" s="16">
        <v>275.5</v>
      </c>
      <c r="H48" s="16">
        <v>274</v>
      </c>
      <c r="I48" s="16">
        <v>278</v>
      </c>
      <c r="J48" s="16">
        <v>276.3</v>
      </c>
      <c r="K48" s="5">
        <f t="shared" si="0"/>
        <v>0.80000000000001137</v>
      </c>
      <c r="L48" s="5">
        <f t="shared" si="1"/>
        <v>4000.0000000000568</v>
      </c>
      <c r="M48" s="16" t="s">
        <v>32</v>
      </c>
    </row>
    <row r="49" spans="1:13">
      <c r="A49" s="6">
        <v>44978</v>
      </c>
      <c r="B49" s="16" t="s">
        <v>17</v>
      </c>
      <c r="D49" s="16" t="s">
        <v>36</v>
      </c>
      <c r="E49" s="16">
        <v>2500</v>
      </c>
      <c r="F49" s="16" t="s">
        <v>10</v>
      </c>
      <c r="G49" s="16">
        <v>779</v>
      </c>
      <c r="H49" s="16">
        <v>774</v>
      </c>
      <c r="I49" s="16">
        <v>785</v>
      </c>
      <c r="J49" s="16">
        <v>783.5</v>
      </c>
      <c r="K49" s="5">
        <f t="shared" si="0"/>
        <v>4.5</v>
      </c>
      <c r="L49" s="5">
        <f t="shared" si="1"/>
        <v>11250</v>
      </c>
      <c r="M49" s="16" t="s">
        <v>32</v>
      </c>
    </row>
    <row r="50" spans="1:13">
      <c r="A50" s="6">
        <v>44978</v>
      </c>
      <c r="B50" s="16" t="s">
        <v>37</v>
      </c>
      <c r="D50" s="16" t="s">
        <v>36</v>
      </c>
      <c r="E50" s="16">
        <v>10</v>
      </c>
      <c r="F50" s="16" t="s">
        <v>10</v>
      </c>
      <c r="G50" s="16">
        <v>65850</v>
      </c>
      <c r="H50" s="16">
        <v>65450</v>
      </c>
      <c r="I50" s="16">
        <v>67000</v>
      </c>
      <c r="J50" s="16">
        <v>66110</v>
      </c>
      <c r="K50" s="5">
        <f t="shared" si="0"/>
        <v>260</v>
      </c>
      <c r="L50" s="5">
        <f t="shared" si="1"/>
        <v>2600</v>
      </c>
      <c r="M50" s="16" t="s">
        <v>32</v>
      </c>
    </row>
    <row r="51" spans="1:13">
      <c r="A51" s="6">
        <v>44978</v>
      </c>
      <c r="B51" s="16" t="s">
        <v>41</v>
      </c>
      <c r="D51" s="16" t="s">
        <v>35</v>
      </c>
      <c r="E51" s="16">
        <v>5000</v>
      </c>
      <c r="F51" s="16" t="s">
        <v>10</v>
      </c>
      <c r="G51" s="16">
        <v>212.5</v>
      </c>
      <c r="H51" s="16">
        <v>211</v>
      </c>
      <c r="I51" s="16">
        <v>217</v>
      </c>
      <c r="J51" s="16">
        <v>211</v>
      </c>
      <c r="K51" s="5">
        <f t="shared" si="0"/>
        <v>-1.5</v>
      </c>
      <c r="L51" s="5">
        <f t="shared" si="1"/>
        <v>-7500</v>
      </c>
      <c r="M51" s="16" t="s">
        <v>33</v>
      </c>
    </row>
    <row r="52" spans="1:13">
      <c r="A52" s="6">
        <v>44979</v>
      </c>
      <c r="B52" s="16" t="s">
        <v>46</v>
      </c>
      <c r="D52" s="16" t="s">
        <v>35</v>
      </c>
      <c r="E52" s="16">
        <v>10000</v>
      </c>
      <c r="F52" s="16" t="s">
        <v>12</v>
      </c>
      <c r="G52" s="16">
        <v>61.49</v>
      </c>
      <c r="H52" s="16">
        <v>61.79</v>
      </c>
      <c r="I52" s="16">
        <v>61.1</v>
      </c>
      <c r="J52" s="16">
        <v>61.39</v>
      </c>
      <c r="K52" s="5">
        <f t="shared" si="0"/>
        <v>0.10000000000000142</v>
      </c>
      <c r="L52" s="5">
        <f t="shared" si="1"/>
        <v>1000.0000000000142</v>
      </c>
      <c r="M52" s="16" t="s">
        <v>32</v>
      </c>
    </row>
    <row r="53" spans="1:13">
      <c r="A53" s="6">
        <v>44980</v>
      </c>
      <c r="B53" s="16" t="s">
        <v>37</v>
      </c>
      <c r="D53" s="16" t="s">
        <v>36</v>
      </c>
      <c r="E53" s="16">
        <v>10</v>
      </c>
      <c r="F53" s="16" t="s">
        <v>12</v>
      </c>
      <c r="G53" s="16">
        <v>66650</v>
      </c>
      <c r="H53" s="16">
        <v>67000</v>
      </c>
      <c r="I53" s="16">
        <v>66000</v>
      </c>
      <c r="J53" s="16">
        <v>66218</v>
      </c>
      <c r="K53" s="5">
        <f t="shared" si="0"/>
        <v>432</v>
      </c>
      <c r="L53" s="5">
        <f t="shared" si="1"/>
        <v>4320</v>
      </c>
      <c r="M53" s="16" t="s">
        <v>32</v>
      </c>
    </row>
    <row r="54" spans="1:13">
      <c r="A54" s="6">
        <v>44980</v>
      </c>
      <c r="B54" s="16" t="s">
        <v>38</v>
      </c>
      <c r="D54" s="16" t="s">
        <v>36</v>
      </c>
      <c r="E54" s="16">
        <v>100</v>
      </c>
      <c r="F54" s="16" t="s">
        <v>12</v>
      </c>
      <c r="G54" s="16">
        <v>6155</v>
      </c>
      <c r="H54" s="16">
        <v>6210</v>
      </c>
      <c r="I54" s="16">
        <v>6080</v>
      </c>
      <c r="J54" s="16">
        <v>6210</v>
      </c>
      <c r="K54" s="5">
        <f t="shared" si="0"/>
        <v>-55</v>
      </c>
      <c r="L54" s="5">
        <f t="shared" si="1"/>
        <v>-5500</v>
      </c>
      <c r="M54" s="16" t="s">
        <v>33</v>
      </c>
    </row>
    <row r="55" spans="1:13">
      <c r="A55" s="6">
        <v>44981</v>
      </c>
      <c r="B55" s="16" t="s">
        <v>37</v>
      </c>
      <c r="D55" s="16" t="s">
        <v>36</v>
      </c>
      <c r="E55" s="16">
        <v>10</v>
      </c>
      <c r="F55" s="16" t="s">
        <v>12</v>
      </c>
      <c r="G55" s="16">
        <v>65700</v>
      </c>
      <c r="H55" s="16">
        <v>66100</v>
      </c>
      <c r="I55" s="16">
        <v>65000</v>
      </c>
      <c r="J55" s="16">
        <v>65570</v>
      </c>
      <c r="K55" s="5">
        <f t="shared" si="0"/>
        <v>130</v>
      </c>
      <c r="L55" s="5">
        <f t="shared" si="1"/>
        <v>1300</v>
      </c>
      <c r="M55" s="16" t="s">
        <v>32</v>
      </c>
    </row>
    <row r="56" spans="1:13">
      <c r="A56" s="6">
        <v>44981</v>
      </c>
      <c r="B56" s="16" t="s">
        <v>41</v>
      </c>
      <c r="D56" s="16" t="s">
        <v>36</v>
      </c>
      <c r="E56" s="16">
        <v>5000</v>
      </c>
      <c r="F56" s="16" t="s">
        <v>12</v>
      </c>
      <c r="G56" s="16">
        <v>209.5</v>
      </c>
      <c r="H56" s="16">
        <v>210.6</v>
      </c>
      <c r="I56" s="16">
        <v>208</v>
      </c>
      <c r="J56" s="16">
        <v>208.8</v>
      </c>
      <c r="K56" s="5">
        <f t="shared" si="0"/>
        <v>0.69999999999998863</v>
      </c>
      <c r="L56" s="5">
        <f t="shared" si="1"/>
        <v>3499.9999999999432</v>
      </c>
      <c r="M56" s="16" t="s">
        <v>32</v>
      </c>
    </row>
    <row r="57" spans="1:13">
      <c r="A57" s="6">
        <v>44981</v>
      </c>
      <c r="B57" s="16" t="s">
        <v>20</v>
      </c>
      <c r="D57" s="16" t="s">
        <v>36</v>
      </c>
      <c r="E57" s="16">
        <v>5000</v>
      </c>
      <c r="F57" s="16" t="s">
        <v>12</v>
      </c>
      <c r="G57" s="16">
        <v>269</v>
      </c>
      <c r="H57" s="16">
        <v>270.5</v>
      </c>
      <c r="I57" s="16">
        <v>266</v>
      </c>
      <c r="J57" s="16">
        <v>268.39999999999998</v>
      </c>
      <c r="K57" s="5">
        <f t="shared" si="0"/>
        <v>0.60000000000002274</v>
      </c>
      <c r="L57" s="5">
        <f t="shared" si="1"/>
        <v>3000.0000000001137</v>
      </c>
      <c r="M57" s="16" t="s">
        <v>32</v>
      </c>
    </row>
    <row r="58" spans="1:13">
      <c r="A58" s="6">
        <v>44981</v>
      </c>
      <c r="B58" s="16" t="s">
        <v>39</v>
      </c>
      <c r="D58" s="16" t="s">
        <v>36</v>
      </c>
      <c r="E58" s="16">
        <v>10000</v>
      </c>
      <c r="F58" s="16" t="s">
        <v>12</v>
      </c>
      <c r="G58" s="16">
        <v>87.87</v>
      </c>
      <c r="H58" s="16">
        <v>88.01</v>
      </c>
      <c r="I58" s="16">
        <v>87.7</v>
      </c>
      <c r="J58" s="16">
        <v>87.86</v>
      </c>
      <c r="K58" s="5">
        <f t="shared" si="0"/>
        <v>1.0000000000005116E-2</v>
      </c>
      <c r="L58" s="5">
        <f t="shared" si="1"/>
        <v>100.00000000005116</v>
      </c>
      <c r="M58" s="16" t="s">
        <v>32</v>
      </c>
    </row>
    <row r="59" spans="1:13">
      <c r="A59" s="6">
        <v>44981</v>
      </c>
      <c r="B59" s="16" t="s">
        <v>17</v>
      </c>
      <c r="D59" s="16" t="s">
        <v>36</v>
      </c>
      <c r="E59" s="16">
        <v>2500</v>
      </c>
      <c r="F59" s="16" t="s">
        <v>12</v>
      </c>
      <c r="G59" s="16">
        <v>758</v>
      </c>
      <c r="H59" s="16">
        <v>761</v>
      </c>
      <c r="I59" s="16">
        <v>750</v>
      </c>
      <c r="J59" s="16">
        <v>752.5</v>
      </c>
      <c r="K59" s="5">
        <f t="shared" si="0"/>
        <v>5.5</v>
      </c>
      <c r="L59" s="5">
        <f t="shared" si="1"/>
        <v>13750</v>
      </c>
      <c r="M59" s="16" t="s">
        <v>32</v>
      </c>
    </row>
    <row r="60" spans="1:13">
      <c r="A60" s="6">
        <v>44981</v>
      </c>
      <c r="B60" s="16" t="s">
        <v>38</v>
      </c>
      <c r="D60" s="16" t="s">
        <v>36</v>
      </c>
      <c r="E60" s="16">
        <v>100</v>
      </c>
      <c r="F60" s="16" t="s">
        <v>12</v>
      </c>
      <c r="G60" s="16">
        <v>6280</v>
      </c>
      <c r="H60" s="16">
        <v>6360</v>
      </c>
      <c r="I60" s="16">
        <v>6150</v>
      </c>
      <c r="J60" s="16">
        <v>6232</v>
      </c>
      <c r="K60" s="5">
        <f t="shared" si="0"/>
        <v>48</v>
      </c>
      <c r="L60" s="5">
        <f t="shared" si="1"/>
        <v>4800</v>
      </c>
      <c r="M60" s="16" t="s">
        <v>32</v>
      </c>
    </row>
    <row r="61" spans="1:13">
      <c r="A61" s="6">
        <v>44981</v>
      </c>
      <c r="B61" s="16" t="s">
        <v>45</v>
      </c>
      <c r="D61" s="16" t="s">
        <v>35</v>
      </c>
      <c r="E61" s="16">
        <v>1250</v>
      </c>
      <c r="F61" s="16" t="s">
        <v>10</v>
      </c>
      <c r="G61" s="16">
        <v>206</v>
      </c>
      <c r="H61" s="16">
        <v>201</v>
      </c>
      <c r="I61" s="16">
        <v>220</v>
      </c>
      <c r="J61" s="16">
        <v>215.5</v>
      </c>
      <c r="K61" s="5">
        <f t="shared" si="0"/>
        <v>9.5</v>
      </c>
      <c r="L61" s="5">
        <f t="shared" si="1"/>
        <v>11875</v>
      </c>
      <c r="M61" s="16" t="s">
        <v>32</v>
      </c>
    </row>
    <row r="62" spans="1:13">
      <c r="A62" s="6">
        <v>44984</v>
      </c>
      <c r="B62" s="16" t="s">
        <v>46</v>
      </c>
      <c r="D62" s="16" t="s">
        <v>36</v>
      </c>
      <c r="E62" s="16">
        <v>10000</v>
      </c>
      <c r="F62" s="16" t="s">
        <v>12</v>
      </c>
      <c r="G62" s="16">
        <v>61.23</v>
      </c>
      <c r="H62" s="16">
        <v>61.43</v>
      </c>
      <c r="I62" s="16">
        <v>60.9</v>
      </c>
      <c r="J62" s="16">
        <v>61.15</v>
      </c>
      <c r="K62" s="5">
        <f t="shared" si="0"/>
        <v>7.9999999999998295E-2</v>
      </c>
      <c r="L62" s="5">
        <f t="shared" si="1"/>
        <v>799.99999999998295</v>
      </c>
      <c r="M62" s="16" t="s">
        <v>32</v>
      </c>
    </row>
    <row r="63" spans="1:13">
      <c r="A63" s="6">
        <v>44984</v>
      </c>
      <c r="B63" s="16" t="s">
        <v>42</v>
      </c>
      <c r="D63" s="16" t="s">
        <v>36</v>
      </c>
      <c r="E63" s="16">
        <v>20</v>
      </c>
      <c r="F63" s="16" t="s">
        <v>12</v>
      </c>
      <c r="G63" s="16">
        <v>55430</v>
      </c>
      <c r="H63" s="16">
        <v>55550</v>
      </c>
      <c r="I63" s="16">
        <v>55200</v>
      </c>
      <c r="J63" s="16">
        <v>55335</v>
      </c>
      <c r="K63" s="5">
        <f t="shared" si="0"/>
        <v>95</v>
      </c>
      <c r="L63" s="5">
        <f t="shared" si="1"/>
        <v>1900</v>
      </c>
      <c r="M63" s="16" t="s">
        <v>32</v>
      </c>
    </row>
    <row r="64" spans="1:13">
      <c r="A64" s="6">
        <v>44984</v>
      </c>
      <c r="B64" s="16" t="s">
        <v>45</v>
      </c>
      <c r="D64" s="16" t="s">
        <v>36</v>
      </c>
      <c r="E64" s="16">
        <v>1250</v>
      </c>
      <c r="F64" s="16" t="s">
        <v>10</v>
      </c>
      <c r="G64" s="16">
        <v>224</v>
      </c>
      <c r="H64" s="16">
        <v>219</v>
      </c>
      <c r="I64" s="16">
        <v>233</v>
      </c>
      <c r="J64" s="16">
        <v>219</v>
      </c>
      <c r="K64" s="5">
        <f t="shared" si="0"/>
        <v>-5</v>
      </c>
      <c r="L64" s="5">
        <f t="shared" si="1"/>
        <v>-6250</v>
      </c>
      <c r="M64" s="16" t="s">
        <v>33</v>
      </c>
    </row>
    <row r="65" spans="1:13">
      <c r="A65" s="6">
        <v>44985</v>
      </c>
      <c r="B65" s="16" t="s">
        <v>46</v>
      </c>
      <c r="D65" s="16" t="s">
        <v>36</v>
      </c>
      <c r="E65" s="16">
        <v>10000</v>
      </c>
      <c r="F65" s="16" t="s">
        <v>12</v>
      </c>
      <c r="G65" s="16">
        <v>60.95</v>
      </c>
      <c r="H65" s="16">
        <v>61.2</v>
      </c>
      <c r="I65" s="16">
        <v>60.7</v>
      </c>
      <c r="J65" s="16">
        <v>60.82</v>
      </c>
      <c r="K65" s="5">
        <f t="shared" si="0"/>
        <v>0.13000000000000256</v>
      </c>
      <c r="L65" s="5">
        <f t="shared" si="1"/>
        <v>1300.0000000000255</v>
      </c>
      <c r="M65" s="16" t="s">
        <v>32</v>
      </c>
    </row>
    <row r="66" spans="1:13">
      <c r="A66" s="6">
        <v>44985</v>
      </c>
      <c r="B66" s="16" t="s">
        <v>45</v>
      </c>
      <c r="D66" s="16" t="s">
        <v>36</v>
      </c>
      <c r="E66" s="16">
        <v>1250</v>
      </c>
      <c r="F66" s="16" t="s">
        <v>10</v>
      </c>
      <c r="G66" s="16">
        <v>223</v>
      </c>
      <c r="H66" s="16">
        <v>240</v>
      </c>
      <c r="I66" s="16">
        <v>217.5</v>
      </c>
      <c r="J66" s="16">
        <v>220</v>
      </c>
      <c r="K66" s="5">
        <f t="shared" ref="K66:K67" si="2">IF(F66="BUY",J66-G66,G66-J66)</f>
        <v>-3</v>
      </c>
      <c r="L66" s="5">
        <f t="shared" ref="L66" si="3">(K66*E66)</f>
        <v>-3750</v>
      </c>
      <c r="M66" s="16" t="s">
        <v>33</v>
      </c>
    </row>
    <row r="67" spans="1:13">
      <c r="A67" s="6">
        <v>44985</v>
      </c>
      <c r="B67" s="16" t="s">
        <v>14</v>
      </c>
      <c r="D67" s="16" t="s">
        <v>35</v>
      </c>
      <c r="E67" s="16">
        <v>5000</v>
      </c>
      <c r="F67" s="16" t="s">
        <v>10</v>
      </c>
      <c r="G67" s="16">
        <v>182.2</v>
      </c>
      <c r="H67" s="16">
        <v>181</v>
      </c>
      <c r="I67" s="16">
        <v>185</v>
      </c>
      <c r="J67" s="16">
        <v>184.4</v>
      </c>
      <c r="K67" s="5">
        <f t="shared" si="2"/>
        <v>2.2000000000000171</v>
      </c>
      <c r="L67" s="5">
        <f t="shared" ref="L67" si="4">(K67*E67)</f>
        <v>11000.000000000085</v>
      </c>
      <c r="M67" s="16" t="s">
        <v>32</v>
      </c>
    </row>
    <row r="68" spans="1:13">
      <c r="A68" s="6"/>
      <c r="B68" s="16"/>
      <c r="D68" s="16"/>
      <c r="E68" s="16"/>
      <c r="F68" s="16"/>
      <c r="G68" s="16"/>
      <c r="H68" s="16"/>
      <c r="I68" s="16"/>
      <c r="J68" s="16"/>
      <c r="K68" s="5"/>
      <c r="L68" s="5">
        <f>SUM(L2:L67)</f>
        <v>146295.00000000052</v>
      </c>
      <c r="M68" s="16"/>
    </row>
    <row r="69" spans="1:13">
      <c r="A69" s="6"/>
      <c r="B69" s="16"/>
      <c r="D69" s="16" t="s">
        <v>152</v>
      </c>
      <c r="E69" s="16">
        <v>66</v>
      </c>
      <c r="F69" s="16"/>
      <c r="G69" s="16"/>
      <c r="H69" s="16"/>
      <c r="I69" s="16"/>
      <c r="J69" s="16"/>
      <c r="K69" s="5"/>
      <c r="L69" s="5"/>
      <c r="M69" s="16"/>
    </row>
    <row r="70" spans="1:13">
      <c r="A70" s="6"/>
      <c r="B70" s="16"/>
      <c r="D70" s="16"/>
      <c r="E70" s="16"/>
      <c r="F70" s="16"/>
      <c r="G70" s="16"/>
      <c r="H70" s="16"/>
      <c r="I70" s="16"/>
      <c r="J70" s="16"/>
      <c r="K70" s="5"/>
      <c r="L70" s="5"/>
      <c r="M70" s="16"/>
    </row>
    <row r="71" spans="1:13">
      <c r="A71" s="6"/>
      <c r="B71" s="16"/>
      <c r="D71" s="16"/>
      <c r="E71" s="16"/>
      <c r="F71" s="16"/>
      <c r="G71" s="16"/>
      <c r="H71" s="16"/>
      <c r="I71" s="16"/>
      <c r="J71" s="16"/>
      <c r="K71" s="5"/>
      <c r="L71" s="5"/>
      <c r="M71" s="16"/>
    </row>
    <row r="72" spans="1:13">
      <c r="A72" s="6"/>
      <c r="B72" s="16"/>
      <c r="D72" s="16"/>
      <c r="E72" s="16"/>
      <c r="F72" s="16"/>
      <c r="G72" s="16"/>
      <c r="H72" s="16"/>
      <c r="I72" s="16"/>
      <c r="J72" s="16"/>
      <c r="K72" s="5"/>
      <c r="L72" s="5"/>
      <c r="M72" s="16"/>
    </row>
    <row r="73" spans="1:13">
      <c r="A73" s="6"/>
      <c r="B73" s="16"/>
      <c r="D73" s="16"/>
      <c r="E73" s="16"/>
      <c r="F73" s="16"/>
      <c r="G73" s="16"/>
      <c r="H73" s="16"/>
      <c r="I73" s="16"/>
      <c r="J73" s="16"/>
      <c r="K73" s="5"/>
      <c r="L73" s="5"/>
      <c r="M73" s="16"/>
    </row>
    <row r="74" spans="1:13">
      <c r="A74" s="16"/>
      <c r="F74" s="16"/>
      <c r="K74" s="5"/>
      <c r="L74" s="5"/>
      <c r="M74" s="16"/>
    </row>
    <row r="75" spans="1:13">
      <c r="A75" s="16"/>
      <c r="F75" s="16"/>
      <c r="K75" s="5"/>
      <c r="L75" s="5"/>
      <c r="M75" s="16"/>
    </row>
    <row r="76" spans="1:13">
      <c r="A76" s="16"/>
      <c r="F76" s="16"/>
      <c r="K76" s="5"/>
      <c r="L76" s="5"/>
      <c r="M76" s="1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76"/>
  <sheetViews>
    <sheetView topLeftCell="A56" workbookViewId="0">
      <selection activeCell="D75" sqref="D75"/>
    </sheetView>
  </sheetViews>
  <sheetFormatPr defaultRowHeight="15"/>
  <cols>
    <col min="1" max="1" width="13" customWidth="1"/>
    <col min="2" max="2" width="20.140625" customWidth="1"/>
    <col min="3" max="3" width="15.140625" hidden="1" customWidth="1"/>
    <col min="4" max="4" width="15.7109375" customWidth="1"/>
    <col min="5" max="5" width="13.28515625" customWidth="1"/>
    <col min="6" max="6" width="20" customWidth="1"/>
    <col min="7" max="7" width="9.140625" customWidth="1"/>
    <col min="8" max="8" width="8.140625" customWidth="1"/>
    <col min="9" max="9" width="8.7109375" customWidth="1"/>
    <col min="10" max="10" width="10" customWidth="1"/>
    <col min="11" max="11" width="9.28515625" customWidth="1"/>
    <col min="12" max="12" width="9.7109375" customWidth="1"/>
    <col min="13" max="13" width="14.285156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44986</v>
      </c>
      <c r="B2" s="16" t="s">
        <v>46</v>
      </c>
      <c r="D2" s="16" t="s">
        <v>36</v>
      </c>
      <c r="E2" s="16">
        <v>10000</v>
      </c>
      <c r="F2" s="16" t="s">
        <v>10</v>
      </c>
      <c r="G2" s="16">
        <v>61</v>
      </c>
      <c r="H2" s="16">
        <v>60.77</v>
      </c>
      <c r="I2" s="16">
        <v>61.6</v>
      </c>
      <c r="J2" s="16">
        <v>61.195</v>
      </c>
      <c r="K2" s="5">
        <f t="shared" ref="K2:K65" si="0">IF(F2="BUY",J2-G2,G2-J2)</f>
        <v>0.19500000000000028</v>
      </c>
      <c r="L2" s="5">
        <f t="shared" ref="L2:L66" si="1">(K2*E2)</f>
        <v>1950.0000000000027</v>
      </c>
      <c r="M2" s="16" t="s">
        <v>32</v>
      </c>
    </row>
    <row r="3" spans="1:13">
      <c r="A3" s="6">
        <v>44986</v>
      </c>
      <c r="B3" s="16" t="s">
        <v>37</v>
      </c>
      <c r="D3" s="16" t="s">
        <v>36</v>
      </c>
      <c r="E3" s="16">
        <v>10</v>
      </c>
      <c r="F3" s="16" t="s">
        <v>10</v>
      </c>
      <c r="G3" s="16">
        <v>64950</v>
      </c>
      <c r="H3" s="16">
        <v>64550</v>
      </c>
      <c r="I3" s="16">
        <v>65700</v>
      </c>
      <c r="J3" s="16">
        <v>65080</v>
      </c>
      <c r="K3" s="5">
        <f t="shared" si="0"/>
        <v>130</v>
      </c>
      <c r="L3" s="5">
        <f t="shared" si="1"/>
        <v>1300</v>
      </c>
      <c r="M3" s="16" t="s">
        <v>32</v>
      </c>
    </row>
    <row r="4" spans="1:13">
      <c r="A4" s="6">
        <v>44987</v>
      </c>
      <c r="B4" s="16" t="s">
        <v>37</v>
      </c>
      <c r="D4" s="16" t="s">
        <v>36</v>
      </c>
      <c r="E4" s="16">
        <v>10</v>
      </c>
      <c r="F4" s="16" t="s">
        <v>10</v>
      </c>
      <c r="G4" s="16">
        <v>64400</v>
      </c>
      <c r="H4" s="16">
        <v>64000</v>
      </c>
      <c r="I4" s="16">
        <v>65400</v>
      </c>
      <c r="J4" s="16">
        <v>64520</v>
      </c>
      <c r="K4" s="5">
        <f t="shared" si="0"/>
        <v>120</v>
      </c>
      <c r="L4" s="5">
        <f t="shared" si="1"/>
        <v>1200</v>
      </c>
      <c r="M4" s="16" t="s">
        <v>32</v>
      </c>
    </row>
    <row r="5" spans="1:13">
      <c r="A5" s="6">
        <v>44988</v>
      </c>
      <c r="B5" s="16" t="s">
        <v>43</v>
      </c>
      <c r="D5" s="16" t="s">
        <v>36</v>
      </c>
      <c r="E5" s="16">
        <v>10000</v>
      </c>
      <c r="F5" s="16" t="s">
        <v>12</v>
      </c>
      <c r="G5" s="16">
        <v>98.51</v>
      </c>
      <c r="H5" s="16">
        <v>98.77</v>
      </c>
      <c r="I5" s="16">
        <v>98.2</v>
      </c>
      <c r="J5" s="16">
        <v>98.41</v>
      </c>
      <c r="K5" s="5">
        <f t="shared" si="0"/>
        <v>0.10000000000000853</v>
      </c>
      <c r="L5" s="5">
        <f t="shared" si="1"/>
        <v>1000.0000000000853</v>
      </c>
      <c r="M5" s="16" t="s">
        <v>32</v>
      </c>
    </row>
    <row r="6" spans="1:13">
      <c r="A6" s="6">
        <v>44988</v>
      </c>
      <c r="B6" s="16" t="s">
        <v>41</v>
      </c>
      <c r="D6" s="16" t="s">
        <v>36</v>
      </c>
      <c r="E6" s="16">
        <v>5000</v>
      </c>
      <c r="F6" s="16" t="s">
        <v>12</v>
      </c>
      <c r="G6" s="16">
        <v>210.1</v>
      </c>
      <c r="H6" s="16">
        <v>211.1</v>
      </c>
      <c r="I6" s="16">
        <v>208</v>
      </c>
      <c r="J6" s="16">
        <v>209.6</v>
      </c>
      <c r="K6" s="5">
        <f t="shared" si="0"/>
        <v>0.5</v>
      </c>
      <c r="L6" s="5">
        <f t="shared" si="1"/>
        <v>2500</v>
      </c>
      <c r="M6" s="16" t="s">
        <v>32</v>
      </c>
    </row>
    <row r="7" spans="1:13">
      <c r="A7" s="6">
        <v>44988</v>
      </c>
      <c r="B7" s="16" t="s">
        <v>42</v>
      </c>
      <c r="D7" s="16" t="s">
        <v>36</v>
      </c>
      <c r="E7" s="16">
        <v>20</v>
      </c>
      <c r="F7" s="16" t="s">
        <v>12</v>
      </c>
      <c r="G7" s="16">
        <v>55760</v>
      </c>
      <c r="H7" s="16">
        <v>55950</v>
      </c>
      <c r="I7" s="16">
        <v>55550</v>
      </c>
      <c r="J7" s="16">
        <v>55620</v>
      </c>
      <c r="K7" s="5">
        <f t="shared" si="0"/>
        <v>140</v>
      </c>
      <c r="L7" s="5">
        <f t="shared" si="1"/>
        <v>2800</v>
      </c>
      <c r="M7" s="16" t="s">
        <v>32</v>
      </c>
    </row>
    <row r="8" spans="1:13">
      <c r="A8" s="6">
        <v>44988</v>
      </c>
      <c r="B8" s="16" t="s">
        <v>37</v>
      </c>
      <c r="D8" s="16" t="s">
        <v>35</v>
      </c>
      <c r="E8" s="16">
        <v>10</v>
      </c>
      <c r="F8" s="16" t="s">
        <v>10</v>
      </c>
      <c r="G8" s="16">
        <v>64400</v>
      </c>
      <c r="H8" s="16">
        <v>64000</v>
      </c>
      <c r="I8" s="16">
        <v>65200</v>
      </c>
      <c r="J8" s="16">
        <v>64900</v>
      </c>
      <c r="K8" s="5">
        <f t="shared" si="0"/>
        <v>500</v>
      </c>
      <c r="L8" s="5">
        <f t="shared" si="1"/>
        <v>5000</v>
      </c>
      <c r="M8" s="16" t="s">
        <v>32</v>
      </c>
    </row>
    <row r="9" spans="1:13">
      <c r="A9" s="6">
        <v>44991</v>
      </c>
      <c r="B9" s="16" t="s">
        <v>41</v>
      </c>
      <c r="D9" s="16" t="s">
        <v>36</v>
      </c>
      <c r="E9" s="16">
        <v>5000</v>
      </c>
      <c r="F9" s="16" t="s">
        <v>12</v>
      </c>
      <c r="G9" s="16">
        <v>208.3</v>
      </c>
      <c r="H9" s="16">
        <v>209.3</v>
      </c>
      <c r="I9" s="16">
        <v>206</v>
      </c>
      <c r="J9" s="16">
        <v>207.7</v>
      </c>
      <c r="K9" s="5">
        <f t="shared" si="0"/>
        <v>0.60000000000002274</v>
      </c>
      <c r="L9" s="5">
        <f t="shared" si="1"/>
        <v>3000.0000000001137</v>
      </c>
      <c r="M9" s="16" t="s">
        <v>32</v>
      </c>
    </row>
    <row r="10" spans="1:13">
      <c r="A10" s="6">
        <v>44991</v>
      </c>
      <c r="B10" s="16" t="s">
        <v>43</v>
      </c>
      <c r="D10" s="16" t="s">
        <v>36</v>
      </c>
      <c r="E10" s="16">
        <v>10000</v>
      </c>
      <c r="F10" s="16" t="s">
        <v>12</v>
      </c>
      <c r="G10" s="16">
        <v>98.76</v>
      </c>
      <c r="H10" s="16">
        <v>99</v>
      </c>
      <c r="I10" s="16">
        <v>98.5</v>
      </c>
      <c r="J10" s="16">
        <v>98.6</v>
      </c>
      <c r="K10" s="5">
        <f t="shared" si="0"/>
        <v>0.1600000000000108</v>
      </c>
      <c r="L10" s="5">
        <f t="shared" si="1"/>
        <v>1600.000000000108</v>
      </c>
      <c r="M10" s="16" t="s">
        <v>32</v>
      </c>
    </row>
    <row r="11" spans="1:13">
      <c r="A11" s="6">
        <v>44992</v>
      </c>
      <c r="B11" s="16" t="s">
        <v>38</v>
      </c>
      <c r="D11" s="16" t="s">
        <v>36</v>
      </c>
      <c r="E11" s="16">
        <v>100</v>
      </c>
      <c r="F11" s="16" t="s">
        <v>12</v>
      </c>
      <c r="G11" s="16">
        <v>6540</v>
      </c>
      <c r="H11" s="16">
        <v>6560</v>
      </c>
      <c r="I11" s="16">
        <v>6480</v>
      </c>
      <c r="J11" s="16">
        <v>6528</v>
      </c>
      <c r="K11" s="5">
        <f t="shared" si="0"/>
        <v>12</v>
      </c>
      <c r="L11" s="5">
        <f t="shared" si="1"/>
        <v>1200</v>
      </c>
      <c r="M11" s="16" t="s">
        <v>32</v>
      </c>
    </row>
    <row r="12" spans="1:13">
      <c r="A12" s="6">
        <v>44992</v>
      </c>
      <c r="B12" s="16" t="s">
        <v>20</v>
      </c>
      <c r="D12" s="16" t="s">
        <v>36</v>
      </c>
      <c r="E12" s="16">
        <v>5000</v>
      </c>
      <c r="F12" s="16" t="s">
        <v>12</v>
      </c>
      <c r="G12" s="16">
        <v>264.3</v>
      </c>
      <c r="H12" s="16">
        <v>265.3</v>
      </c>
      <c r="I12" s="16">
        <v>260</v>
      </c>
      <c r="J12" s="16">
        <v>261.64999999999998</v>
      </c>
      <c r="K12" s="5">
        <f t="shared" si="0"/>
        <v>2.6500000000000341</v>
      </c>
      <c r="L12" s="5">
        <f t="shared" si="1"/>
        <v>13250.000000000171</v>
      </c>
      <c r="M12" s="16" t="s">
        <v>32</v>
      </c>
    </row>
    <row r="13" spans="1:13">
      <c r="A13" s="6">
        <v>44992</v>
      </c>
      <c r="B13" s="16" t="s">
        <v>41</v>
      </c>
      <c r="D13" s="16" t="s">
        <v>35</v>
      </c>
      <c r="E13" s="16">
        <v>5000</v>
      </c>
      <c r="F13" s="16" t="s">
        <v>12</v>
      </c>
      <c r="G13" s="16">
        <v>206.6</v>
      </c>
      <c r="H13" s="16">
        <v>208</v>
      </c>
      <c r="I13" s="16">
        <v>204</v>
      </c>
      <c r="J13" s="16">
        <v>205.65</v>
      </c>
      <c r="K13" s="5">
        <f t="shared" si="0"/>
        <v>0.94999999999998863</v>
      </c>
      <c r="L13" s="5">
        <f t="shared" si="1"/>
        <v>4749.9999999999436</v>
      </c>
      <c r="M13" s="16" t="s">
        <v>32</v>
      </c>
    </row>
    <row r="14" spans="1:13">
      <c r="A14" s="6">
        <v>44993</v>
      </c>
      <c r="B14" s="16" t="s">
        <v>17</v>
      </c>
      <c r="D14" s="16" t="s">
        <v>36</v>
      </c>
      <c r="E14" s="16">
        <v>2500</v>
      </c>
      <c r="F14" s="16" t="s">
        <v>12</v>
      </c>
      <c r="G14" s="16">
        <v>745.5</v>
      </c>
      <c r="H14" s="16">
        <v>749</v>
      </c>
      <c r="I14" s="16">
        <v>738</v>
      </c>
      <c r="J14" s="16">
        <v>749</v>
      </c>
      <c r="K14" s="5">
        <f t="shared" si="0"/>
        <v>-3.5</v>
      </c>
      <c r="L14" s="5">
        <f t="shared" si="1"/>
        <v>-8750</v>
      </c>
      <c r="M14" s="16" t="s">
        <v>33</v>
      </c>
    </row>
    <row r="15" spans="1:13">
      <c r="A15" s="6">
        <v>44994</v>
      </c>
      <c r="B15" s="16" t="s">
        <v>46</v>
      </c>
      <c r="D15" s="16" t="s">
        <v>35</v>
      </c>
      <c r="E15" s="16">
        <v>10000</v>
      </c>
      <c r="F15" s="16" t="s">
        <v>10</v>
      </c>
      <c r="G15" s="16">
        <v>60.3</v>
      </c>
      <c r="H15" s="16">
        <v>60</v>
      </c>
      <c r="I15" s="16">
        <v>60.7</v>
      </c>
      <c r="J15" s="16">
        <v>60.44</v>
      </c>
      <c r="K15" s="5">
        <f t="shared" si="0"/>
        <v>0.14000000000000057</v>
      </c>
      <c r="L15" s="5">
        <f t="shared" si="1"/>
        <v>1400.0000000000057</v>
      </c>
      <c r="M15" s="16" t="s">
        <v>32</v>
      </c>
    </row>
    <row r="16" spans="1:13">
      <c r="A16" s="6">
        <v>44994</v>
      </c>
      <c r="B16" s="16" t="s">
        <v>41</v>
      </c>
      <c r="D16" s="16" t="s">
        <v>35</v>
      </c>
      <c r="E16" s="16">
        <v>5000</v>
      </c>
      <c r="F16" s="16" t="s">
        <v>10</v>
      </c>
      <c r="G16" s="16">
        <v>205.8</v>
      </c>
      <c r="H16" s="16">
        <v>204.8</v>
      </c>
      <c r="I16" s="16">
        <v>210</v>
      </c>
      <c r="J16" s="16">
        <v>206.2</v>
      </c>
      <c r="K16" s="5">
        <f t="shared" si="0"/>
        <v>0.39999999999997726</v>
      </c>
      <c r="L16" s="5">
        <f t="shared" si="1"/>
        <v>1999.9999999998863</v>
      </c>
      <c r="M16" s="16" t="s">
        <v>32</v>
      </c>
    </row>
    <row r="17" spans="1:13">
      <c r="A17" s="6">
        <v>44994</v>
      </c>
      <c r="B17" s="16" t="s">
        <v>20</v>
      </c>
      <c r="D17" s="16" t="s">
        <v>35</v>
      </c>
      <c r="E17" s="16">
        <v>5000</v>
      </c>
      <c r="F17" s="16" t="s">
        <v>10</v>
      </c>
      <c r="G17" s="16">
        <v>262.8</v>
      </c>
      <c r="H17" s="16">
        <v>261.3</v>
      </c>
      <c r="I17" s="16">
        <v>267</v>
      </c>
      <c r="J17" s="16">
        <v>264.10000000000002</v>
      </c>
      <c r="K17" s="5">
        <f t="shared" si="0"/>
        <v>1.3000000000000114</v>
      </c>
      <c r="L17" s="5">
        <f t="shared" si="1"/>
        <v>6500.0000000000564</v>
      </c>
      <c r="M17" s="16" t="s">
        <v>32</v>
      </c>
    </row>
    <row r="18" spans="1:13">
      <c r="A18" s="6">
        <v>44994</v>
      </c>
      <c r="B18" s="16" t="s">
        <v>37</v>
      </c>
      <c r="D18" s="16" t="s">
        <v>35</v>
      </c>
      <c r="E18" s="16">
        <v>10</v>
      </c>
      <c r="F18" s="16" t="s">
        <v>10</v>
      </c>
      <c r="G18" s="16">
        <v>62350</v>
      </c>
      <c r="H18" s="16">
        <v>61790</v>
      </c>
      <c r="I18" s="16">
        <v>63200</v>
      </c>
      <c r="J18" s="16">
        <v>62520</v>
      </c>
      <c r="K18" s="5">
        <f t="shared" si="0"/>
        <v>170</v>
      </c>
      <c r="L18" s="5">
        <f t="shared" si="1"/>
        <v>1700</v>
      </c>
      <c r="M18" s="16" t="s">
        <v>32</v>
      </c>
    </row>
    <row r="19" spans="1:13">
      <c r="A19" s="6">
        <v>44995</v>
      </c>
      <c r="B19" s="16" t="s">
        <v>17</v>
      </c>
      <c r="D19" s="16" t="s">
        <v>36</v>
      </c>
      <c r="E19" s="16">
        <v>2500</v>
      </c>
      <c r="F19" s="16" t="s">
        <v>12</v>
      </c>
      <c r="G19" s="16">
        <v>747</v>
      </c>
      <c r="H19" s="16">
        <v>751</v>
      </c>
      <c r="I19" s="16">
        <v>735</v>
      </c>
      <c r="J19" s="16">
        <v>744.8</v>
      </c>
      <c r="K19" s="5">
        <f t="shared" si="0"/>
        <v>2.2000000000000455</v>
      </c>
      <c r="L19" s="5">
        <f t="shared" si="1"/>
        <v>5500.0000000001137</v>
      </c>
      <c r="M19" s="16" t="s">
        <v>32</v>
      </c>
    </row>
    <row r="20" spans="1:13">
      <c r="A20" s="6">
        <v>44995</v>
      </c>
      <c r="B20" s="16" t="s">
        <v>43</v>
      </c>
      <c r="D20" s="16" t="s">
        <v>36</v>
      </c>
      <c r="E20" s="16">
        <v>10000</v>
      </c>
      <c r="F20" s="16" t="s">
        <v>12</v>
      </c>
      <c r="G20" s="16">
        <v>98.17</v>
      </c>
      <c r="H20" s="16">
        <v>98.3</v>
      </c>
      <c r="I20" s="16">
        <v>97.9</v>
      </c>
      <c r="J20" s="16">
        <v>98.3</v>
      </c>
      <c r="K20" s="5">
        <f t="shared" si="0"/>
        <v>-0.12999999999999545</v>
      </c>
      <c r="L20" s="5">
        <f t="shared" si="1"/>
        <v>-1299.9999999999545</v>
      </c>
      <c r="M20" s="16" t="s">
        <v>33</v>
      </c>
    </row>
    <row r="21" spans="1:13">
      <c r="A21" s="6">
        <v>44995</v>
      </c>
      <c r="B21" s="16" t="s">
        <v>37</v>
      </c>
      <c r="D21" s="16" t="s">
        <v>36</v>
      </c>
      <c r="E21" s="16">
        <v>10</v>
      </c>
      <c r="F21" s="16" t="s">
        <v>10</v>
      </c>
      <c r="G21" s="16">
        <v>63200</v>
      </c>
      <c r="H21" s="16">
        <v>65500</v>
      </c>
      <c r="I21" s="16">
        <v>64000</v>
      </c>
      <c r="J21" s="16">
        <v>63450</v>
      </c>
      <c r="K21" s="5">
        <f t="shared" si="0"/>
        <v>250</v>
      </c>
      <c r="L21" s="5">
        <f t="shared" si="1"/>
        <v>2500</v>
      </c>
      <c r="M21" s="16" t="s">
        <v>32</v>
      </c>
    </row>
    <row r="22" spans="1:13">
      <c r="A22" s="6">
        <v>44995</v>
      </c>
      <c r="B22" s="16" t="s">
        <v>38</v>
      </c>
      <c r="D22" s="16" t="s">
        <v>36</v>
      </c>
      <c r="E22" s="16">
        <v>100</v>
      </c>
      <c r="F22" s="16" t="s">
        <v>10</v>
      </c>
      <c r="G22" s="16">
        <v>6210</v>
      </c>
      <c r="H22" s="16">
        <v>6150</v>
      </c>
      <c r="I22" s="16">
        <v>6300</v>
      </c>
      <c r="J22" s="16">
        <v>6233</v>
      </c>
      <c r="K22" s="5">
        <f t="shared" si="0"/>
        <v>23</v>
      </c>
      <c r="L22" s="5">
        <f t="shared" si="1"/>
        <v>2300</v>
      </c>
      <c r="M22" s="16" t="s">
        <v>32</v>
      </c>
    </row>
    <row r="23" spans="1:13">
      <c r="A23" s="6">
        <v>44995</v>
      </c>
      <c r="B23" s="16" t="s">
        <v>41</v>
      </c>
      <c r="D23" s="16" t="s">
        <v>35</v>
      </c>
      <c r="E23" s="16">
        <v>5000</v>
      </c>
      <c r="F23" s="16" t="s">
        <v>10</v>
      </c>
      <c r="G23" s="16">
        <v>203.5</v>
      </c>
      <c r="H23" s="16">
        <v>202.4</v>
      </c>
      <c r="I23" s="16">
        <v>205</v>
      </c>
      <c r="J23" s="16">
        <v>204.4</v>
      </c>
      <c r="K23" s="5">
        <f t="shared" si="0"/>
        <v>0.90000000000000568</v>
      </c>
      <c r="L23" s="5">
        <f t="shared" si="1"/>
        <v>4500.0000000000282</v>
      </c>
      <c r="M23" s="16" t="s">
        <v>32</v>
      </c>
    </row>
    <row r="24" spans="1:13">
      <c r="A24" s="6">
        <v>44995</v>
      </c>
      <c r="B24" s="16" t="s">
        <v>20</v>
      </c>
      <c r="D24" s="16" t="s">
        <v>35</v>
      </c>
      <c r="E24" s="16">
        <v>5000</v>
      </c>
      <c r="F24" s="16" t="s">
        <v>10</v>
      </c>
      <c r="G24" s="16">
        <v>260</v>
      </c>
      <c r="H24" s="16">
        <v>259</v>
      </c>
      <c r="I24" s="16">
        <v>264</v>
      </c>
      <c r="J24" s="16">
        <v>262</v>
      </c>
      <c r="K24" s="5">
        <f t="shared" si="0"/>
        <v>2</v>
      </c>
      <c r="L24" s="5">
        <f t="shared" si="1"/>
        <v>10000</v>
      </c>
      <c r="M24" s="16" t="s">
        <v>32</v>
      </c>
    </row>
    <row r="25" spans="1:13">
      <c r="A25" s="6">
        <v>44998</v>
      </c>
      <c r="B25" s="16" t="s">
        <v>39</v>
      </c>
      <c r="D25" s="16" t="s">
        <v>36</v>
      </c>
      <c r="E25" s="16">
        <v>10000</v>
      </c>
      <c r="F25" s="16" t="s">
        <v>12</v>
      </c>
      <c r="G25" s="16">
        <v>87.97</v>
      </c>
      <c r="H25" s="16">
        <v>88.2</v>
      </c>
      <c r="I25" s="16">
        <v>87.7</v>
      </c>
      <c r="J25" s="16">
        <v>87.805000000000007</v>
      </c>
      <c r="K25" s="5">
        <f t="shared" si="0"/>
        <v>0.16499999999999204</v>
      </c>
      <c r="L25" s="5">
        <f t="shared" si="1"/>
        <v>1649.9999999999204</v>
      </c>
      <c r="M25" s="16" t="s">
        <v>32</v>
      </c>
    </row>
    <row r="26" spans="1:13">
      <c r="A26" s="6">
        <v>44998</v>
      </c>
      <c r="B26" s="16" t="s">
        <v>17</v>
      </c>
      <c r="D26" s="16" t="s">
        <v>36</v>
      </c>
      <c r="E26" s="16">
        <v>2500</v>
      </c>
      <c r="F26" s="16" t="s">
        <v>12</v>
      </c>
      <c r="G26" s="16">
        <v>754</v>
      </c>
      <c r="H26" s="16">
        <v>760.5</v>
      </c>
      <c r="I26" s="16">
        <v>750</v>
      </c>
      <c r="J26" s="16">
        <v>750.75</v>
      </c>
      <c r="K26" s="5">
        <f t="shared" si="0"/>
        <v>3.25</v>
      </c>
      <c r="L26" s="5">
        <f t="shared" si="1"/>
        <v>8125</v>
      </c>
      <c r="M26" s="16" t="s">
        <v>32</v>
      </c>
    </row>
    <row r="27" spans="1:13">
      <c r="A27" s="6">
        <v>44998</v>
      </c>
      <c r="B27" s="16" t="s">
        <v>42</v>
      </c>
      <c r="D27" s="16" t="s">
        <v>36</v>
      </c>
      <c r="E27" s="16">
        <v>20</v>
      </c>
      <c r="F27" s="16" t="s">
        <v>10</v>
      </c>
      <c r="G27" s="16">
        <v>56950</v>
      </c>
      <c r="H27" s="16">
        <v>56750</v>
      </c>
      <c r="I27" s="16">
        <v>57200</v>
      </c>
      <c r="J27" s="16">
        <v>56800</v>
      </c>
      <c r="K27" s="5">
        <f t="shared" si="0"/>
        <v>-150</v>
      </c>
      <c r="L27" s="5">
        <f t="shared" si="1"/>
        <v>-3000</v>
      </c>
      <c r="M27" s="16" t="s">
        <v>33</v>
      </c>
    </row>
    <row r="28" spans="1:13">
      <c r="A28" s="6">
        <v>44998</v>
      </c>
      <c r="B28" s="16" t="s">
        <v>45</v>
      </c>
      <c r="D28" s="16" t="s">
        <v>36</v>
      </c>
      <c r="E28" s="16">
        <v>1250</v>
      </c>
      <c r="F28" s="16" t="s">
        <v>10</v>
      </c>
      <c r="G28" s="16">
        <v>211</v>
      </c>
      <c r="H28" s="16">
        <v>206</v>
      </c>
      <c r="I28" s="16">
        <v>220</v>
      </c>
      <c r="J28" s="16">
        <v>214.4</v>
      </c>
      <c r="K28" s="5">
        <f t="shared" si="0"/>
        <v>3.4000000000000057</v>
      </c>
      <c r="L28" s="5">
        <f t="shared" si="1"/>
        <v>4250.0000000000073</v>
      </c>
      <c r="M28" s="16" t="s">
        <v>32</v>
      </c>
    </row>
    <row r="29" spans="1:13">
      <c r="A29" s="6">
        <v>44999</v>
      </c>
      <c r="B29" s="16" t="s">
        <v>39</v>
      </c>
      <c r="D29" s="16" t="s">
        <v>36</v>
      </c>
      <c r="E29" s="16">
        <v>10000</v>
      </c>
      <c r="F29" s="16" t="s">
        <v>10</v>
      </c>
      <c r="G29" s="16">
        <v>88.33</v>
      </c>
      <c r="H29" s="16">
        <v>88.1</v>
      </c>
      <c r="I29" s="16">
        <v>88.55</v>
      </c>
      <c r="J29" s="16">
        <v>88.495000000000005</v>
      </c>
      <c r="K29" s="5">
        <f t="shared" si="0"/>
        <v>0.16500000000000625</v>
      </c>
      <c r="L29" s="5">
        <f t="shared" si="1"/>
        <v>1650.0000000000625</v>
      </c>
      <c r="M29" s="16" t="s">
        <v>32</v>
      </c>
    </row>
    <row r="30" spans="1:13">
      <c r="A30" s="6">
        <v>44999</v>
      </c>
      <c r="B30" s="16" t="s">
        <v>37</v>
      </c>
      <c r="D30" s="16" t="s">
        <v>36</v>
      </c>
      <c r="E30" s="16">
        <v>10</v>
      </c>
      <c r="F30" s="16" t="s">
        <v>10</v>
      </c>
      <c r="G30" s="16">
        <v>66550</v>
      </c>
      <c r="H30" s="16">
        <v>66000</v>
      </c>
      <c r="I30" s="16">
        <v>67500</v>
      </c>
      <c r="J30" s="16">
        <v>66680</v>
      </c>
      <c r="K30" s="5">
        <f t="shared" si="0"/>
        <v>130</v>
      </c>
      <c r="L30" s="5">
        <f t="shared" si="1"/>
        <v>1300</v>
      </c>
      <c r="M30" s="16" t="s">
        <v>32</v>
      </c>
    </row>
    <row r="31" spans="1:13">
      <c r="A31" s="6">
        <v>45000</v>
      </c>
      <c r="B31" s="16" t="s">
        <v>46</v>
      </c>
      <c r="D31" s="16" t="s">
        <v>36</v>
      </c>
      <c r="E31" s="16">
        <v>10000</v>
      </c>
      <c r="F31" s="16" t="s">
        <v>10</v>
      </c>
      <c r="G31" s="16">
        <v>61.5</v>
      </c>
      <c r="H31" s="16">
        <v>61.25</v>
      </c>
      <c r="I31" s="16">
        <v>61.8</v>
      </c>
      <c r="J31" s="16">
        <v>61.71</v>
      </c>
      <c r="K31" s="5">
        <f t="shared" si="0"/>
        <v>0.21000000000000085</v>
      </c>
      <c r="L31" s="5">
        <f t="shared" si="1"/>
        <v>2100.0000000000086</v>
      </c>
      <c r="M31" s="16" t="s">
        <v>32</v>
      </c>
    </row>
    <row r="32" spans="1:13">
      <c r="A32" s="6">
        <v>45000</v>
      </c>
      <c r="B32" s="16" t="s">
        <v>37</v>
      </c>
      <c r="D32" s="16" t="s">
        <v>36</v>
      </c>
      <c r="E32" s="16">
        <v>10</v>
      </c>
      <c r="F32" s="16" t="s">
        <v>10</v>
      </c>
      <c r="G32" s="16">
        <v>67100</v>
      </c>
      <c r="H32" s="16">
        <v>66400</v>
      </c>
      <c r="I32" s="16">
        <v>68500</v>
      </c>
      <c r="J32" s="16">
        <v>68000</v>
      </c>
      <c r="K32" s="5">
        <f t="shared" si="0"/>
        <v>900</v>
      </c>
      <c r="L32" s="5">
        <f t="shared" si="1"/>
        <v>9000</v>
      </c>
      <c r="M32" s="16" t="s">
        <v>32</v>
      </c>
    </row>
    <row r="33" spans="1:13">
      <c r="A33" s="6">
        <v>45001</v>
      </c>
      <c r="B33" s="16" t="s">
        <v>42</v>
      </c>
      <c r="D33" s="16" t="s">
        <v>36</v>
      </c>
      <c r="E33" s="16">
        <v>20</v>
      </c>
      <c r="F33" s="16" t="s">
        <v>10</v>
      </c>
      <c r="G33" s="16">
        <v>58050</v>
      </c>
      <c r="H33" s="16">
        <v>57790</v>
      </c>
      <c r="I33" s="16">
        <v>58400</v>
      </c>
      <c r="J33" s="16">
        <v>58275</v>
      </c>
      <c r="K33" s="5">
        <f t="shared" si="0"/>
        <v>225</v>
      </c>
      <c r="L33" s="5">
        <f t="shared" si="1"/>
        <v>4500</v>
      </c>
      <c r="M33" s="16" t="s">
        <v>32</v>
      </c>
    </row>
    <row r="34" spans="1:13">
      <c r="A34" s="6">
        <v>45002</v>
      </c>
      <c r="B34" s="16" t="s">
        <v>46</v>
      </c>
      <c r="D34" s="16" t="s">
        <v>35</v>
      </c>
      <c r="E34" s="16">
        <v>10000</v>
      </c>
      <c r="F34" s="16" t="s">
        <v>12</v>
      </c>
      <c r="G34" s="16">
        <v>62.05</v>
      </c>
      <c r="H34" s="16">
        <v>62.45</v>
      </c>
      <c r="I34" s="16">
        <v>61.5</v>
      </c>
      <c r="J34" s="16">
        <v>62.45</v>
      </c>
      <c r="K34" s="5">
        <f t="shared" si="0"/>
        <v>-0.40000000000000568</v>
      </c>
      <c r="L34" s="5">
        <f t="shared" si="1"/>
        <v>-4000.0000000000568</v>
      </c>
      <c r="M34" s="16" t="s">
        <v>33</v>
      </c>
    </row>
    <row r="35" spans="1:13">
      <c r="A35" s="6">
        <v>45002</v>
      </c>
      <c r="B35" s="16" t="s">
        <v>41</v>
      </c>
      <c r="D35" s="16" t="s">
        <v>36</v>
      </c>
      <c r="E35" s="16">
        <v>5000</v>
      </c>
      <c r="F35" s="16" t="s">
        <v>10</v>
      </c>
      <c r="G35" s="16">
        <v>205.5</v>
      </c>
      <c r="H35" s="16">
        <v>203.5</v>
      </c>
      <c r="I35" s="16">
        <v>208</v>
      </c>
      <c r="J35" s="16">
        <v>203.5</v>
      </c>
      <c r="K35" s="5">
        <f t="shared" si="0"/>
        <v>-2</v>
      </c>
      <c r="L35" s="5">
        <f t="shared" si="1"/>
        <v>-10000</v>
      </c>
      <c r="M35" s="16" t="s">
        <v>33</v>
      </c>
    </row>
    <row r="36" spans="1:13">
      <c r="A36" s="6">
        <v>45002</v>
      </c>
      <c r="B36" s="16" t="s">
        <v>37</v>
      </c>
      <c r="D36" s="16" t="s">
        <v>35</v>
      </c>
      <c r="E36" s="16">
        <v>10</v>
      </c>
      <c r="F36" s="16" t="s">
        <v>10</v>
      </c>
      <c r="G36" s="16">
        <v>67350</v>
      </c>
      <c r="H36" s="16">
        <v>66950</v>
      </c>
      <c r="I36" s="16">
        <v>68500</v>
      </c>
      <c r="J36" s="16">
        <v>68050</v>
      </c>
      <c r="K36" s="5">
        <f t="shared" si="0"/>
        <v>700</v>
      </c>
      <c r="L36" s="5">
        <f t="shared" si="1"/>
        <v>7000</v>
      </c>
      <c r="M36" s="16" t="s">
        <v>32</v>
      </c>
    </row>
    <row r="37" spans="1:13">
      <c r="A37" s="6">
        <v>45002</v>
      </c>
      <c r="B37" s="16" t="s">
        <v>38</v>
      </c>
      <c r="D37" s="16" t="s">
        <v>36</v>
      </c>
      <c r="E37" s="16">
        <v>100</v>
      </c>
      <c r="F37" s="16" t="s">
        <v>10</v>
      </c>
      <c r="G37" s="16">
        <v>5510</v>
      </c>
      <c r="H37" s="16">
        <v>5420</v>
      </c>
      <c r="I37" s="16">
        <v>5680</v>
      </c>
      <c r="J37" s="16">
        <v>5420</v>
      </c>
      <c r="K37" s="5">
        <f t="shared" si="0"/>
        <v>-90</v>
      </c>
      <c r="L37" s="5">
        <f t="shared" si="1"/>
        <v>-9000</v>
      </c>
      <c r="M37" s="16" t="s">
        <v>33</v>
      </c>
    </row>
    <row r="38" spans="1:13">
      <c r="A38" s="6">
        <v>45005</v>
      </c>
      <c r="B38" s="16" t="s">
        <v>37</v>
      </c>
      <c r="D38" s="16" t="s">
        <v>36</v>
      </c>
      <c r="E38" s="16">
        <v>10</v>
      </c>
      <c r="F38" s="16" t="s">
        <v>10</v>
      </c>
      <c r="G38" s="16">
        <v>69000</v>
      </c>
      <c r="H38" s="16">
        <v>68300</v>
      </c>
      <c r="I38" s="16">
        <v>70000</v>
      </c>
      <c r="J38" s="16">
        <v>69350</v>
      </c>
      <c r="K38" s="5">
        <f t="shared" si="0"/>
        <v>350</v>
      </c>
      <c r="L38" s="5">
        <f t="shared" si="1"/>
        <v>3500</v>
      </c>
      <c r="M38" s="16" t="s">
        <v>32</v>
      </c>
    </row>
    <row r="39" spans="1:13">
      <c r="A39" s="6">
        <v>45005</v>
      </c>
      <c r="B39" s="16" t="s">
        <v>17</v>
      </c>
      <c r="D39" s="16" t="s">
        <v>36</v>
      </c>
      <c r="E39" s="16">
        <v>2500</v>
      </c>
      <c r="F39" s="16" t="s">
        <v>12</v>
      </c>
      <c r="G39" s="16">
        <v>756</v>
      </c>
      <c r="H39" s="16">
        <v>760</v>
      </c>
      <c r="I39" s="16">
        <v>750</v>
      </c>
      <c r="J39" s="16">
        <v>755.1</v>
      </c>
      <c r="K39" s="5">
        <f t="shared" si="0"/>
        <v>0.89999999999997726</v>
      </c>
      <c r="L39" s="5">
        <f t="shared" si="1"/>
        <v>2249.9999999999432</v>
      </c>
      <c r="M39" s="16" t="s">
        <v>32</v>
      </c>
    </row>
    <row r="40" spans="1:13">
      <c r="A40" s="6">
        <v>45006</v>
      </c>
      <c r="B40" s="16" t="s">
        <v>41</v>
      </c>
      <c r="D40" s="16" t="s">
        <v>36</v>
      </c>
      <c r="E40" s="16">
        <v>5000</v>
      </c>
      <c r="F40" s="16" t="s">
        <v>10</v>
      </c>
      <c r="G40" s="16">
        <v>203</v>
      </c>
      <c r="H40" s="16">
        <v>201.3</v>
      </c>
      <c r="I40" s="16">
        <v>205</v>
      </c>
      <c r="J40" s="16">
        <v>203.7</v>
      </c>
      <c r="K40" s="5">
        <f t="shared" si="0"/>
        <v>0.69999999999998863</v>
      </c>
      <c r="L40" s="5">
        <f t="shared" si="1"/>
        <v>3499.9999999999432</v>
      </c>
      <c r="M40" s="16" t="s">
        <v>32</v>
      </c>
    </row>
    <row r="41" spans="1:13">
      <c r="A41" s="6">
        <v>45006</v>
      </c>
      <c r="B41" s="16" t="s">
        <v>46</v>
      </c>
      <c r="D41" s="16" t="s">
        <v>36</v>
      </c>
      <c r="E41" s="16">
        <v>10000</v>
      </c>
      <c r="F41" s="16" t="s">
        <v>12</v>
      </c>
      <c r="G41" s="16">
        <v>62.82</v>
      </c>
      <c r="H41" s="16">
        <v>63.02</v>
      </c>
      <c r="I41" s="16">
        <v>62.5</v>
      </c>
      <c r="J41" s="16">
        <v>62.6</v>
      </c>
      <c r="K41" s="5">
        <f t="shared" si="0"/>
        <v>0.21999999999999886</v>
      </c>
      <c r="L41" s="5">
        <f t="shared" si="1"/>
        <v>2199.9999999999886</v>
      </c>
      <c r="M41" s="16" t="s">
        <v>32</v>
      </c>
    </row>
    <row r="42" spans="1:13">
      <c r="A42" s="6">
        <v>45006</v>
      </c>
      <c r="B42" s="16" t="s">
        <v>38</v>
      </c>
      <c r="D42" s="16" t="s">
        <v>36</v>
      </c>
      <c r="E42" s="16">
        <v>100</v>
      </c>
      <c r="F42" s="16" t="s">
        <v>10</v>
      </c>
      <c r="G42" s="16">
        <v>5620</v>
      </c>
      <c r="H42" s="16">
        <v>5550</v>
      </c>
      <c r="I42" s="16">
        <v>5700</v>
      </c>
      <c r="J42" s="16">
        <v>5685</v>
      </c>
      <c r="K42" s="5">
        <f t="shared" si="0"/>
        <v>65</v>
      </c>
      <c r="L42" s="5">
        <f t="shared" si="1"/>
        <v>6500</v>
      </c>
      <c r="M42" s="16" t="s">
        <v>32</v>
      </c>
    </row>
    <row r="43" spans="1:13">
      <c r="A43" s="6">
        <v>45006</v>
      </c>
      <c r="B43" s="16" t="s">
        <v>45</v>
      </c>
      <c r="D43" s="16" t="s">
        <v>36</v>
      </c>
      <c r="E43" s="16">
        <v>1250</v>
      </c>
      <c r="F43" s="16" t="s">
        <v>10</v>
      </c>
      <c r="G43" s="16">
        <v>187</v>
      </c>
      <c r="H43" s="16">
        <v>183</v>
      </c>
      <c r="I43" s="16">
        <v>198</v>
      </c>
      <c r="J43" s="16">
        <v>183</v>
      </c>
      <c r="K43" s="5">
        <f t="shared" si="0"/>
        <v>-4</v>
      </c>
      <c r="L43" s="5">
        <f t="shared" si="1"/>
        <v>-5000</v>
      </c>
      <c r="M43" s="16" t="s">
        <v>33</v>
      </c>
    </row>
    <row r="44" spans="1:13">
      <c r="A44" s="6">
        <v>45006</v>
      </c>
      <c r="B44" s="16" t="s">
        <v>43</v>
      </c>
      <c r="D44" s="16" t="s">
        <v>36</v>
      </c>
      <c r="E44" s="16">
        <v>10000</v>
      </c>
      <c r="F44" s="16" t="s">
        <v>10</v>
      </c>
      <c r="G44" s="16">
        <v>101.25</v>
      </c>
      <c r="H44" s="16">
        <v>101.5</v>
      </c>
      <c r="I44" s="16">
        <v>100.99</v>
      </c>
      <c r="J44" s="16">
        <v>101.5</v>
      </c>
      <c r="K44" s="5">
        <f t="shared" si="0"/>
        <v>0.25</v>
      </c>
      <c r="L44" s="5">
        <f t="shared" si="1"/>
        <v>2500</v>
      </c>
      <c r="M44" s="16" t="s">
        <v>32</v>
      </c>
    </row>
    <row r="45" spans="1:13">
      <c r="A45" s="6">
        <v>45006</v>
      </c>
      <c r="B45" s="16" t="s">
        <v>17</v>
      </c>
      <c r="D45" s="16" t="s">
        <v>36</v>
      </c>
      <c r="E45" s="16">
        <v>2500</v>
      </c>
      <c r="F45" s="16" t="s">
        <v>12</v>
      </c>
      <c r="G45" s="16">
        <v>764.5</v>
      </c>
      <c r="H45" s="16">
        <v>766.5</v>
      </c>
      <c r="I45" s="16">
        <v>758</v>
      </c>
      <c r="J45" s="16">
        <v>763</v>
      </c>
      <c r="K45" s="5">
        <f t="shared" si="0"/>
        <v>1.5</v>
      </c>
      <c r="L45" s="5">
        <f t="shared" si="1"/>
        <v>3750</v>
      </c>
      <c r="M45" s="16" t="s">
        <v>32</v>
      </c>
    </row>
    <row r="46" spans="1:13">
      <c r="A46" s="6">
        <v>45006</v>
      </c>
      <c r="B46" s="16" t="s">
        <v>42</v>
      </c>
      <c r="D46" s="16" t="s">
        <v>36</v>
      </c>
      <c r="E46" s="16">
        <v>20</v>
      </c>
      <c r="F46" s="16" t="s">
        <v>12</v>
      </c>
      <c r="G46" s="16">
        <v>58850</v>
      </c>
      <c r="H46" s="16">
        <v>59100</v>
      </c>
      <c r="I46" s="16">
        <v>58000</v>
      </c>
      <c r="J46" s="16">
        <v>58720</v>
      </c>
      <c r="K46" s="5">
        <f t="shared" si="0"/>
        <v>130</v>
      </c>
      <c r="L46" s="5">
        <f t="shared" si="1"/>
        <v>2600</v>
      </c>
      <c r="M46" s="16" t="s">
        <v>32</v>
      </c>
    </row>
    <row r="47" spans="1:13">
      <c r="A47" s="6">
        <v>45006</v>
      </c>
      <c r="B47" s="16" t="s">
        <v>45</v>
      </c>
      <c r="D47" s="16" t="s">
        <v>36</v>
      </c>
      <c r="E47" s="16">
        <v>1250</v>
      </c>
      <c r="F47" s="16" t="s">
        <v>10</v>
      </c>
      <c r="G47" s="16">
        <v>181</v>
      </c>
      <c r="H47" s="16">
        <v>177</v>
      </c>
      <c r="I47" s="16">
        <v>198</v>
      </c>
      <c r="J47" s="16">
        <v>185.5</v>
      </c>
      <c r="K47" s="5">
        <f t="shared" si="0"/>
        <v>4.5</v>
      </c>
      <c r="L47" s="5">
        <f t="shared" si="1"/>
        <v>5625</v>
      </c>
      <c r="M47" s="16" t="s">
        <v>32</v>
      </c>
    </row>
    <row r="48" spans="1:13">
      <c r="A48" s="6">
        <v>45006</v>
      </c>
      <c r="B48" s="16" t="s">
        <v>37</v>
      </c>
      <c r="D48" s="16" t="s">
        <v>36</v>
      </c>
      <c r="E48" s="16">
        <v>10</v>
      </c>
      <c r="F48" s="16" t="s">
        <v>12</v>
      </c>
      <c r="G48" s="16">
        <v>68500</v>
      </c>
      <c r="H48" s="16">
        <v>69000</v>
      </c>
      <c r="I48" s="16">
        <v>67700</v>
      </c>
      <c r="J48" s="16">
        <v>68380</v>
      </c>
      <c r="K48" s="5">
        <f t="shared" si="0"/>
        <v>120</v>
      </c>
      <c r="L48" s="5">
        <f t="shared" si="1"/>
        <v>1200</v>
      </c>
      <c r="M48" s="16" t="s">
        <v>32</v>
      </c>
    </row>
    <row r="49" spans="1:13">
      <c r="A49" s="6">
        <v>45007</v>
      </c>
      <c r="B49" s="16" t="s">
        <v>41</v>
      </c>
      <c r="D49" s="16" t="s">
        <v>36</v>
      </c>
      <c r="E49" s="16">
        <v>5000</v>
      </c>
      <c r="F49" s="16" t="s">
        <v>10</v>
      </c>
      <c r="G49" s="16">
        <v>202.4</v>
      </c>
      <c r="H49" s="16">
        <v>201.3</v>
      </c>
      <c r="I49" s="16">
        <v>204</v>
      </c>
      <c r="J49" s="16">
        <v>202.8</v>
      </c>
      <c r="K49" s="5">
        <f t="shared" si="0"/>
        <v>0.40000000000000568</v>
      </c>
      <c r="L49" s="5">
        <f t="shared" si="1"/>
        <v>2000.0000000000284</v>
      </c>
      <c r="M49" s="16" t="s">
        <v>32</v>
      </c>
    </row>
    <row r="50" spans="1:13">
      <c r="A50" s="6">
        <v>45007</v>
      </c>
      <c r="B50" s="16" t="s">
        <v>37</v>
      </c>
      <c r="D50" s="16" t="s">
        <v>36</v>
      </c>
      <c r="E50" s="16">
        <v>10</v>
      </c>
      <c r="F50" s="16" t="s">
        <v>12</v>
      </c>
      <c r="G50" s="16">
        <v>68850</v>
      </c>
      <c r="H50" s="16">
        <v>69300</v>
      </c>
      <c r="I50" s="16">
        <v>68200</v>
      </c>
      <c r="J50" s="16">
        <v>68730</v>
      </c>
      <c r="K50" s="5">
        <f t="shared" si="0"/>
        <v>120</v>
      </c>
      <c r="L50" s="5">
        <f t="shared" si="1"/>
        <v>1200</v>
      </c>
      <c r="M50" s="16" t="s">
        <v>32</v>
      </c>
    </row>
    <row r="51" spans="1:13">
      <c r="A51" s="6">
        <v>45007</v>
      </c>
      <c r="B51" s="16" t="s">
        <v>20</v>
      </c>
      <c r="D51" s="16" t="s">
        <v>36</v>
      </c>
      <c r="E51" s="16">
        <v>5000</v>
      </c>
      <c r="F51" s="16" t="s">
        <v>10</v>
      </c>
      <c r="G51" s="16">
        <v>254.8</v>
      </c>
      <c r="H51" s="16">
        <v>253.5</v>
      </c>
      <c r="I51" s="16">
        <v>257</v>
      </c>
      <c r="J51" s="16">
        <v>255.3</v>
      </c>
      <c r="K51" s="5">
        <f t="shared" si="0"/>
        <v>0.5</v>
      </c>
      <c r="L51" s="5">
        <f t="shared" si="1"/>
        <v>2500</v>
      </c>
      <c r="M51" s="16" t="s">
        <v>32</v>
      </c>
    </row>
    <row r="52" spans="1:13">
      <c r="A52" s="6">
        <v>45008</v>
      </c>
      <c r="B52" s="16" t="s">
        <v>20</v>
      </c>
      <c r="D52" s="16" t="s">
        <v>36</v>
      </c>
      <c r="E52" s="16">
        <v>5000</v>
      </c>
      <c r="F52" s="16" t="s">
        <v>10</v>
      </c>
      <c r="G52" s="16">
        <v>253.3</v>
      </c>
      <c r="H52" s="16">
        <v>252</v>
      </c>
      <c r="I52" s="16">
        <v>256</v>
      </c>
      <c r="J52" s="16">
        <v>255.25</v>
      </c>
      <c r="K52" s="5">
        <f t="shared" si="0"/>
        <v>1.9499999999999886</v>
      </c>
      <c r="L52" s="5">
        <f t="shared" si="1"/>
        <v>9749.9999999999436</v>
      </c>
      <c r="M52" s="16" t="s">
        <v>32</v>
      </c>
    </row>
    <row r="53" spans="1:13">
      <c r="A53" s="6">
        <v>45008</v>
      </c>
      <c r="B53" s="16" t="s">
        <v>41</v>
      </c>
      <c r="D53" s="16" t="s">
        <v>36</v>
      </c>
      <c r="E53" s="16">
        <v>5000</v>
      </c>
      <c r="F53" s="16" t="s">
        <v>10</v>
      </c>
      <c r="G53" s="16">
        <v>203.5</v>
      </c>
      <c r="H53" s="16">
        <v>202</v>
      </c>
      <c r="I53" s="16">
        <v>205</v>
      </c>
      <c r="J53" s="16">
        <v>204.3</v>
      </c>
      <c r="K53" s="5">
        <f t="shared" si="0"/>
        <v>0.80000000000001137</v>
      </c>
      <c r="L53" s="5">
        <f t="shared" si="1"/>
        <v>4000.0000000000568</v>
      </c>
      <c r="M53" s="16" t="s">
        <v>32</v>
      </c>
    </row>
    <row r="54" spans="1:13">
      <c r="A54" s="6">
        <v>45008</v>
      </c>
      <c r="B54" s="16" t="s">
        <v>37</v>
      </c>
      <c r="D54" s="16" t="s">
        <v>36</v>
      </c>
      <c r="E54" s="16">
        <v>10</v>
      </c>
      <c r="F54" s="16" t="s">
        <v>10</v>
      </c>
      <c r="G54" s="16">
        <v>70000</v>
      </c>
      <c r="H54" s="16">
        <v>69500</v>
      </c>
      <c r="I54" s="16">
        <v>71000</v>
      </c>
      <c r="J54" s="16">
        <v>70750</v>
      </c>
      <c r="K54" s="5">
        <f t="shared" si="0"/>
        <v>750</v>
      </c>
      <c r="L54" s="5">
        <f t="shared" si="1"/>
        <v>7500</v>
      </c>
      <c r="M54" s="16" t="s">
        <v>32</v>
      </c>
    </row>
    <row r="55" spans="1:13">
      <c r="A55" s="6">
        <v>45009</v>
      </c>
      <c r="B55" s="16" t="s">
        <v>42</v>
      </c>
      <c r="D55" s="16" t="s">
        <v>36</v>
      </c>
      <c r="E55" s="16">
        <v>20</v>
      </c>
      <c r="F55" s="16" t="s">
        <v>10</v>
      </c>
      <c r="G55" s="16">
        <v>59600</v>
      </c>
      <c r="H55" s="16">
        <v>59350</v>
      </c>
      <c r="I55" s="16">
        <v>60000</v>
      </c>
      <c r="J55" s="16">
        <v>59755</v>
      </c>
      <c r="K55" s="5">
        <f t="shared" si="0"/>
        <v>155</v>
      </c>
      <c r="L55" s="5">
        <f t="shared" si="1"/>
        <v>3100</v>
      </c>
      <c r="M55" s="16" t="s">
        <v>32</v>
      </c>
    </row>
    <row r="56" spans="1:13">
      <c r="A56" s="6">
        <v>45009</v>
      </c>
      <c r="B56" s="16" t="s">
        <v>20</v>
      </c>
      <c r="D56" s="16" t="s">
        <v>36</v>
      </c>
      <c r="E56" s="16">
        <v>5000</v>
      </c>
      <c r="F56" s="16" t="s">
        <v>10</v>
      </c>
      <c r="G56" s="16">
        <v>254.5</v>
      </c>
      <c r="H56" s="16">
        <v>253.4</v>
      </c>
      <c r="I56" s="16">
        <v>256</v>
      </c>
      <c r="J56" s="16">
        <v>255</v>
      </c>
      <c r="K56" s="5">
        <f t="shared" si="0"/>
        <v>0.5</v>
      </c>
      <c r="L56" s="5">
        <f t="shared" si="1"/>
        <v>2500</v>
      </c>
      <c r="M56" s="16" t="s">
        <v>32</v>
      </c>
    </row>
    <row r="57" spans="1:13">
      <c r="A57" s="6">
        <v>45012</v>
      </c>
      <c r="B57" s="16" t="s">
        <v>46</v>
      </c>
      <c r="D57" s="16" t="s">
        <v>36</v>
      </c>
      <c r="E57" s="16">
        <v>10000</v>
      </c>
      <c r="F57" s="16" t="s">
        <v>12</v>
      </c>
      <c r="G57" s="16">
        <v>62.83</v>
      </c>
      <c r="H57" s="16">
        <v>63.1</v>
      </c>
      <c r="I57" s="16">
        <v>62.4</v>
      </c>
      <c r="J57" s="16">
        <v>62.72</v>
      </c>
      <c r="K57" s="5">
        <f t="shared" si="0"/>
        <v>0.10999999999999943</v>
      </c>
      <c r="L57" s="5">
        <f t="shared" si="1"/>
        <v>1099.9999999999943</v>
      </c>
      <c r="M57" s="16" t="s">
        <v>32</v>
      </c>
    </row>
    <row r="58" spans="1:13">
      <c r="A58" s="6">
        <v>45012</v>
      </c>
      <c r="B58" s="16" t="s">
        <v>42</v>
      </c>
      <c r="D58" s="16" t="s">
        <v>36</v>
      </c>
      <c r="E58" s="16">
        <v>20</v>
      </c>
      <c r="F58" s="16" t="s">
        <v>12</v>
      </c>
      <c r="G58" s="16">
        <v>58900</v>
      </c>
      <c r="H58" s="16">
        <v>59100</v>
      </c>
      <c r="I58" s="16">
        <v>58600</v>
      </c>
      <c r="J58" s="16">
        <v>58665</v>
      </c>
      <c r="K58" s="5">
        <f t="shared" si="0"/>
        <v>235</v>
      </c>
      <c r="L58" s="5">
        <f t="shared" si="1"/>
        <v>4700</v>
      </c>
      <c r="M58" s="16" t="s">
        <v>32</v>
      </c>
    </row>
    <row r="59" spans="1:13">
      <c r="A59" s="6">
        <v>45013</v>
      </c>
      <c r="B59" s="16" t="s">
        <v>46</v>
      </c>
      <c r="D59" s="16" t="s">
        <v>35</v>
      </c>
      <c r="E59" s="16">
        <v>10000</v>
      </c>
      <c r="F59" s="16" t="s">
        <v>12</v>
      </c>
      <c r="G59" s="16">
        <v>63.18</v>
      </c>
      <c r="H59" s="16">
        <v>63.45</v>
      </c>
      <c r="I59" s="16">
        <v>62.8</v>
      </c>
      <c r="J59" s="16">
        <v>63.04</v>
      </c>
      <c r="K59" s="5">
        <f t="shared" si="0"/>
        <v>0.14000000000000057</v>
      </c>
      <c r="L59" s="5">
        <f t="shared" si="1"/>
        <v>1400.0000000000057</v>
      </c>
      <c r="M59" s="16" t="s">
        <v>32</v>
      </c>
    </row>
    <row r="60" spans="1:13">
      <c r="A60" s="6">
        <v>45013</v>
      </c>
      <c r="B60" s="16" t="s">
        <v>42</v>
      </c>
      <c r="D60" s="16" t="s">
        <v>36</v>
      </c>
      <c r="E60" s="16">
        <v>20</v>
      </c>
      <c r="F60" s="16" t="s">
        <v>12</v>
      </c>
      <c r="G60" s="16">
        <v>58950</v>
      </c>
      <c r="H60" s="16">
        <v>59200</v>
      </c>
      <c r="I60" s="16">
        <v>58700</v>
      </c>
      <c r="J60" s="16">
        <v>58870</v>
      </c>
      <c r="K60" s="5">
        <f t="shared" si="0"/>
        <v>80</v>
      </c>
      <c r="L60" s="5">
        <f t="shared" si="1"/>
        <v>1600</v>
      </c>
      <c r="M60" s="16" t="s">
        <v>32</v>
      </c>
    </row>
    <row r="61" spans="1:13">
      <c r="A61" s="6">
        <v>45013</v>
      </c>
      <c r="B61" s="16" t="s">
        <v>44</v>
      </c>
      <c r="D61" s="16" t="s">
        <v>35</v>
      </c>
      <c r="E61" s="16">
        <v>10000</v>
      </c>
      <c r="F61" s="16" t="s">
        <v>12</v>
      </c>
      <c r="G61" s="16">
        <v>82.38</v>
      </c>
      <c r="H61" s="16">
        <v>82.55</v>
      </c>
      <c r="I61" s="16">
        <v>82.1</v>
      </c>
      <c r="J61" s="16">
        <v>82.25</v>
      </c>
      <c r="K61" s="5">
        <f t="shared" si="0"/>
        <v>0.12999999999999545</v>
      </c>
      <c r="L61" s="5">
        <f t="shared" si="1"/>
        <v>1299.9999999999545</v>
      </c>
      <c r="M61" s="16" t="s">
        <v>32</v>
      </c>
    </row>
    <row r="62" spans="1:13">
      <c r="A62" s="6">
        <v>45014</v>
      </c>
      <c r="B62" s="16" t="s">
        <v>46</v>
      </c>
      <c r="D62" s="16" t="s">
        <v>35</v>
      </c>
      <c r="E62" s="16">
        <v>10000</v>
      </c>
      <c r="F62" s="16" t="s">
        <v>12</v>
      </c>
      <c r="G62" s="16">
        <v>62.83</v>
      </c>
      <c r="H62" s="16">
        <v>63.1</v>
      </c>
      <c r="I62" s="16">
        <v>62.4</v>
      </c>
      <c r="J62" s="16">
        <v>62.73</v>
      </c>
      <c r="K62" s="5">
        <f t="shared" si="0"/>
        <v>0.10000000000000142</v>
      </c>
      <c r="L62" s="5">
        <f t="shared" si="1"/>
        <v>1000.0000000000142</v>
      </c>
      <c r="M62" s="16" t="s">
        <v>32</v>
      </c>
    </row>
    <row r="63" spans="1:13">
      <c r="A63" s="6">
        <v>45014</v>
      </c>
      <c r="B63" s="16" t="s">
        <v>17</v>
      </c>
      <c r="D63" s="16" t="s">
        <v>35</v>
      </c>
      <c r="E63" s="16">
        <v>2500</v>
      </c>
      <c r="F63" s="16" t="s">
        <v>12</v>
      </c>
      <c r="G63" s="16">
        <v>775</v>
      </c>
      <c r="H63" s="16">
        <v>777</v>
      </c>
      <c r="I63" s="16">
        <v>769</v>
      </c>
      <c r="J63" s="16">
        <v>773</v>
      </c>
      <c r="K63" s="5">
        <f t="shared" si="0"/>
        <v>2</v>
      </c>
      <c r="L63" s="5">
        <f t="shared" si="1"/>
        <v>5000</v>
      </c>
      <c r="M63" s="16" t="s">
        <v>32</v>
      </c>
    </row>
    <row r="64" spans="1:13">
      <c r="A64" s="6">
        <v>45014</v>
      </c>
      <c r="B64" s="16" t="s">
        <v>45</v>
      </c>
      <c r="D64" s="16" t="s">
        <v>36</v>
      </c>
      <c r="E64" s="16">
        <v>1250</v>
      </c>
      <c r="F64" s="16" t="s">
        <v>10</v>
      </c>
      <c r="G64" s="16">
        <v>181.5</v>
      </c>
      <c r="H64" s="16">
        <v>179</v>
      </c>
      <c r="I64" s="16">
        <v>187</v>
      </c>
      <c r="J64" s="16">
        <v>179</v>
      </c>
      <c r="K64" s="5">
        <f t="shared" si="0"/>
        <v>-2.5</v>
      </c>
      <c r="L64" s="5">
        <f t="shared" si="1"/>
        <v>-3125</v>
      </c>
      <c r="M64" s="16" t="s">
        <v>33</v>
      </c>
    </row>
    <row r="65" spans="1:13">
      <c r="A65" s="6">
        <v>45016</v>
      </c>
      <c r="B65" s="16" t="s">
        <v>39</v>
      </c>
      <c r="D65" s="16" t="s">
        <v>36</v>
      </c>
      <c r="E65" s="16">
        <v>10000</v>
      </c>
      <c r="F65" s="16" t="s">
        <v>12</v>
      </c>
      <c r="G65" s="16">
        <v>89.75</v>
      </c>
      <c r="H65" s="16">
        <v>89.95</v>
      </c>
      <c r="I65" s="16">
        <v>89.5</v>
      </c>
      <c r="J65" s="16">
        <v>89.55</v>
      </c>
      <c r="K65" s="5">
        <f t="shared" si="0"/>
        <v>0.20000000000000284</v>
      </c>
      <c r="L65" s="5">
        <f t="shared" si="1"/>
        <v>2000.0000000000284</v>
      </c>
      <c r="M65" s="16" t="s">
        <v>32</v>
      </c>
    </row>
    <row r="66" spans="1:13">
      <c r="A66" s="6">
        <v>45016</v>
      </c>
      <c r="B66" s="16" t="s">
        <v>20</v>
      </c>
      <c r="D66" s="16" t="s">
        <v>36</v>
      </c>
      <c r="E66" s="16">
        <v>5000</v>
      </c>
      <c r="F66" s="16" t="s">
        <v>12</v>
      </c>
      <c r="G66" s="16">
        <v>259</v>
      </c>
      <c r="H66" s="16">
        <v>260</v>
      </c>
      <c r="I66" s="16">
        <v>257</v>
      </c>
      <c r="J66" s="16">
        <v>257.39999999999998</v>
      </c>
      <c r="K66" s="5">
        <f t="shared" ref="K66" si="2">IF(F66="BUY",J66-G66,G66-J66)</f>
        <v>1.6000000000000227</v>
      </c>
      <c r="L66" s="5">
        <f t="shared" si="1"/>
        <v>8000.0000000001137</v>
      </c>
      <c r="M66" s="16" t="s">
        <v>32</v>
      </c>
    </row>
    <row r="67" spans="1:13">
      <c r="A67" s="6"/>
      <c r="B67" s="16"/>
      <c r="D67" s="16"/>
      <c r="E67" s="16"/>
      <c r="F67" s="16"/>
      <c r="G67" s="16"/>
      <c r="H67" s="16"/>
      <c r="I67" s="16"/>
      <c r="J67" s="16"/>
      <c r="K67" s="5"/>
      <c r="L67" s="5">
        <f>SUM(L2:L66)</f>
        <v>163625.00000000049</v>
      </c>
      <c r="M67" s="16"/>
    </row>
    <row r="68" spans="1:13">
      <c r="K68" s="5"/>
      <c r="L68" s="5"/>
    </row>
    <row r="69" spans="1:13">
      <c r="K69" s="5"/>
      <c r="L69" s="5"/>
    </row>
    <row r="70" spans="1:13">
      <c r="F70" t="s">
        <v>152</v>
      </c>
      <c r="G70">
        <v>65</v>
      </c>
    </row>
    <row r="73" spans="1:13">
      <c r="F73" s="36" t="s">
        <v>154</v>
      </c>
      <c r="G73" s="37"/>
      <c r="H73" s="37"/>
      <c r="I73" s="37"/>
      <c r="J73" s="37"/>
      <c r="K73" s="37"/>
      <c r="L73" s="38"/>
    </row>
    <row r="74" spans="1:13" ht="30">
      <c r="F74" s="18" t="s">
        <v>21</v>
      </c>
      <c r="G74" s="7" t="s">
        <v>22</v>
      </c>
      <c r="H74" s="7" t="s">
        <v>23</v>
      </c>
      <c r="I74" s="7" t="s">
        <v>24</v>
      </c>
      <c r="J74" s="7" t="s">
        <v>25</v>
      </c>
      <c r="K74" s="7" t="s">
        <v>26</v>
      </c>
      <c r="L74" s="8" t="s">
        <v>27</v>
      </c>
    </row>
    <row r="75" spans="1:13">
      <c r="F75" s="19" t="s">
        <v>155</v>
      </c>
      <c r="G75" s="9">
        <v>817</v>
      </c>
      <c r="H75" s="9">
        <v>0</v>
      </c>
      <c r="I75" s="9">
        <v>817</v>
      </c>
      <c r="J75" s="10">
        <v>636</v>
      </c>
      <c r="K75" s="11">
        <f t="shared" ref="K75" si="3">+J75/I75</f>
        <v>0.77845777233782132</v>
      </c>
      <c r="L75" s="12">
        <v>1660080</v>
      </c>
    </row>
    <row r="76" spans="1:13">
      <c r="F76" s="20"/>
      <c r="G76" s="13"/>
      <c r="H76" s="13"/>
      <c r="I76" s="13"/>
      <c r="J76" s="13"/>
      <c r="K76" s="14"/>
      <c r="L76" s="15"/>
    </row>
  </sheetData>
  <mergeCells count="1">
    <mergeCell ref="F73:L7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58"/>
  <sheetViews>
    <sheetView topLeftCell="A40" workbookViewId="0">
      <selection activeCell="F54" sqref="F54:L57"/>
    </sheetView>
  </sheetViews>
  <sheetFormatPr defaultRowHeight="15"/>
  <cols>
    <col min="1" max="1" width="13" customWidth="1"/>
    <col min="2" max="2" width="20.140625" customWidth="1"/>
    <col min="3" max="3" width="15.140625" hidden="1" customWidth="1"/>
    <col min="4" max="4" width="15.7109375" customWidth="1"/>
    <col min="5" max="5" width="10.140625" customWidth="1"/>
    <col min="6" max="6" width="18.140625" customWidth="1"/>
    <col min="7" max="7" width="12.85546875" customWidth="1"/>
    <col min="8" max="8" width="12.140625" customWidth="1"/>
    <col min="9" max="9" width="12" customWidth="1"/>
    <col min="10" max="10" width="17.42578125" customWidth="1"/>
    <col min="11" max="11" width="24.140625" customWidth="1"/>
    <col min="12" max="12" width="13.28515625" customWidth="1"/>
    <col min="13" max="13" width="14.285156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45019</v>
      </c>
      <c r="B2" s="16" t="s">
        <v>43</v>
      </c>
      <c r="D2" s="16" t="s">
        <v>36</v>
      </c>
      <c r="E2" s="16">
        <v>10000</v>
      </c>
      <c r="F2" s="16" t="s">
        <v>12</v>
      </c>
      <c r="G2" s="16">
        <v>101.37</v>
      </c>
      <c r="H2" s="16">
        <v>101.7</v>
      </c>
      <c r="I2" s="16">
        <v>101</v>
      </c>
      <c r="J2" s="16">
        <v>101.27</v>
      </c>
      <c r="K2" s="5">
        <f t="shared" ref="K2:K52" si="0">IF(F2="BUY",J2-G2,G2-J2)</f>
        <v>0.10000000000000853</v>
      </c>
      <c r="L2" s="5">
        <f t="shared" ref="L2:L52" si="1">(K2*E2)</f>
        <v>1000.0000000000853</v>
      </c>
      <c r="M2" s="16" t="s">
        <v>32</v>
      </c>
    </row>
    <row r="3" spans="1:13">
      <c r="A3" s="6">
        <v>45019</v>
      </c>
      <c r="B3" s="16" t="s">
        <v>37</v>
      </c>
      <c r="D3" s="16" t="s">
        <v>36</v>
      </c>
      <c r="E3" s="16">
        <v>10</v>
      </c>
      <c r="F3" s="16" t="s">
        <v>12</v>
      </c>
      <c r="G3" s="16">
        <v>71500</v>
      </c>
      <c r="H3" s="16">
        <v>72000</v>
      </c>
      <c r="I3" s="16">
        <v>71000</v>
      </c>
      <c r="J3" s="16">
        <v>72000</v>
      </c>
      <c r="K3" s="5">
        <f t="shared" si="0"/>
        <v>-500</v>
      </c>
      <c r="L3" s="5">
        <f t="shared" si="1"/>
        <v>-5000</v>
      </c>
      <c r="M3" s="16" t="s">
        <v>33</v>
      </c>
    </row>
    <row r="4" spans="1:13">
      <c r="A4" s="6">
        <v>45019</v>
      </c>
      <c r="B4" s="16" t="s">
        <v>46</v>
      </c>
      <c r="D4" s="16" t="s">
        <v>36</v>
      </c>
      <c r="E4" s="16">
        <v>10000</v>
      </c>
      <c r="F4" s="16" t="s">
        <v>12</v>
      </c>
      <c r="G4" s="16">
        <v>62.1</v>
      </c>
      <c r="H4" s="16">
        <v>62.31</v>
      </c>
      <c r="I4" s="16">
        <v>61.8</v>
      </c>
      <c r="J4" s="16">
        <v>62.02</v>
      </c>
      <c r="K4" s="5">
        <f t="shared" si="0"/>
        <v>7.9999999999998295E-2</v>
      </c>
      <c r="L4" s="5">
        <f t="shared" si="1"/>
        <v>799.99999999998295</v>
      </c>
      <c r="M4" s="16" t="s">
        <v>32</v>
      </c>
    </row>
    <row r="5" spans="1:13">
      <c r="A5" s="6">
        <v>44988</v>
      </c>
      <c r="B5" s="16" t="s">
        <v>39</v>
      </c>
      <c r="D5" s="16" t="s">
        <v>36</v>
      </c>
      <c r="E5" s="16">
        <v>10000</v>
      </c>
      <c r="F5" s="16" t="s">
        <v>12</v>
      </c>
      <c r="G5" s="16">
        <v>89.35</v>
      </c>
      <c r="H5" s="16">
        <v>89.55</v>
      </c>
      <c r="I5" s="16">
        <v>89.1</v>
      </c>
      <c r="J5" s="16">
        <v>89.55</v>
      </c>
      <c r="K5" s="5">
        <f t="shared" si="0"/>
        <v>-0.20000000000000284</v>
      </c>
      <c r="L5" s="5">
        <f t="shared" si="1"/>
        <v>-2000.0000000000284</v>
      </c>
      <c r="M5" s="16" t="s">
        <v>33</v>
      </c>
    </row>
    <row r="6" spans="1:13">
      <c r="A6" s="6">
        <v>45021</v>
      </c>
      <c r="B6" s="16" t="s">
        <v>46</v>
      </c>
      <c r="D6" s="16" t="s">
        <v>36</v>
      </c>
      <c r="E6" s="16">
        <v>10000</v>
      </c>
      <c r="F6" s="16" t="s">
        <v>12</v>
      </c>
      <c r="G6" s="16">
        <v>62.64</v>
      </c>
      <c r="H6" s="16">
        <v>62.94</v>
      </c>
      <c r="I6" s="16">
        <v>62.3</v>
      </c>
      <c r="J6" s="16">
        <v>62.52</v>
      </c>
      <c r="K6" s="5">
        <f t="shared" si="0"/>
        <v>0.11999999999999744</v>
      </c>
      <c r="L6" s="5">
        <f t="shared" si="1"/>
        <v>1199.9999999999745</v>
      </c>
      <c r="M6" s="16" t="s">
        <v>32</v>
      </c>
    </row>
    <row r="7" spans="1:13">
      <c r="A7" s="6">
        <v>45021</v>
      </c>
      <c r="B7" s="16" t="s">
        <v>17</v>
      </c>
      <c r="D7" s="16" t="s">
        <v>36</v>
      </c>
      <c r="E7" s="16">
        <v>2500</v>
      </c>
      <c r="F7" s="16" t="s">
        <v>12</v>
      </c>
      <c r="G7" s="16">
        <v>764.6</v>
      </c>
      <c r="H7" s="16">
        <v>767.5</v>
      </c>
      <c r="I7" s="16">
        <v>759</v>
      </c>
      <c r="J7" s="16">
        <v>763.1</v>
      </c>
      <c r="K7" s="5">
        <f t="shared" si="0"/>
        <v>1.5</v>
      </c>
      <c r="L7" s="5">
        <f t="shared" si="1"/>
        <v>3750</v>
      </c>
      <c r="M7" s="16" t="s">
        <v>32</v>
      </c>
    </row>
    <row r="8" spans="1:13">
      <c r="A8" s="6">
        <v>45022</v>
      </c>
      <c r="B8" s="16" t="s">
        <v>17</v>
      </c>
      <c r="D8" s="16" t="s">
        <v>36</v>
      </c>
      <c r="E8" s="16">
        <v>2500</v>
      </c>
      <c r="F8" s="16" t="s">
        <v>12</v>
      </c>
      <c r="G8" s="16">
        <v>769.5</v>
      </c>
      <c r="H8" s="16">
        <v>772.5</v>
      </c>
      <c r="I8" s="16">
        <v>765</v>
      </c>
      <c r="J8" s="16">
        <v>768.3</v>
      </c>
      <c r="K8" s="5">
        <f t="shared" si="0"/>
        <v>1.2000000000000455</v>
      </c>
      <c r="L8" s="5">
        <f t="shared" si="1"/>
        <v>3000.0000000001137</v>
      </c>
      <c r="M8" s="16" t="s">
        <v>32</v>
      </c>
    </row>
    <row r="9" spans="1:13">
      <c r="A9" s="6">
        <v>45022</v>
      </c>
      <c r="B9" s="16" t="s">
        <v>37</v>
      </c>
      <c r="D9" s="16" t="s">
        <v>36</v>
      </c>
      <c r="E9" s="16">
        <v>10</v>
      </c>
      <c r="F9" s="16" t="s">
        <v>12</v>
      </c>
      <c r="G9" s="16">
        <v>74400</v>
      </c>
      <c r="H9" s="16">
        <v>74800</v>
      </c>
      <c r="I9" s="16">
        <v>73900</v>
      </c>
      <c r="J9" s="16">
        <v>74090</v>
      </c>
      <c r="K9" s="5">
        <f t="shared" si="0"/>
        <v>310</v>
      </c>
      <c r="L9" s="5">
        <f t="shared" si="1"/>
        <v>3100</v>
      </c>
      <c r="M9" s="16" t="s">
        <v>32</v>
      </c>
    </row>
    <row r="10" spans="1:13">
      <c r="A10" s="6">
        <v>45022</v>
      </c>
      <c r="B10" s="16" t="s">
        <v>41</v>
      </c>
      <c r="D10" s="16" t="s">
        <v>36</v>
      </c>
      <c r="E10" s="16">
        <v>5000</v>
      </c>
      <c r="F10" s="16" t="s">
        <v>12</v>
      </c>
      <c r="G10" s="16">
        <v>205.9</v>
      </c>
      <c r="H10" s="16">
        <v>207.3</v>
      </c>
      <c r="I10" s="16">
        <v>204</v>
      </c>
      <c r="J10" s="16">
        <v>205.4</v>
      </c>
      <c r="K10" s="5">
        <f t="shared" si="0"/>
        <v>0.5</v>
      </c>
      <c r="L10" s="5">
        <f t="shared" si="1"/>
        <v>2500</v>
      </c>
      <c r="M10" s="16" t="s">
        <v>32</v>
      </c>
    </row>
    <row r="11" spans="1:13">
      <c r="A11" s="6">
        <v>45026</v>
      </c>
      <c r="B11" s="16" t="s">
        <v>37</v>
      </c>
      <c r="D11" s="16" t="s">
        <v>36</v>
      </c>
      <c r="E11" s="16">
        <v>10</v>
      </c>
      <c r="F11" s="16" t="s">
        <v>12</v>
      </c>
      <c r="G11" s="16">
        <v>74650</v>
      </c>
      <c r="H11" s="16">
        <v>75000</v>
      </c>
      <c r="I11" s="16">
        <v>74000</v>
      </c>
      <c r="J11" s="16">
        <v>74375</v>
      </c>
      <c r="K11" s="5">
        <f t="shared" si="0"/>
        <v>275</v>
      </c>
      <c r="L11" s="5">
        <f t="shared" si="1"/>
        <v>2750</v>
      </c>
      <c r="M11" s="16" t="s">
        <v>32</v>
      </c>
    </row>
    <row r="12" spans="1:13">
      <c r="A12" s="6">
        <v>45027</v>
      </c>
      <c r="B12" s="16" t="s">
        <v>38</v>
      </c>
      <c r="D12" s="16" t="s">
        <v>36</v>
      </c>
      <c r="E12" s="16">
        <v>100</v>
      </c>
      <c r="F12" s="16" t="s">
        <v>12</v>
      </c>
      <c r="G12" s="16">
        <v>6595</v>
      </c>
      <c r="H12" s="16">
        <v>6650</v>
      </c>
      <c r="I12" s="16">
        <v>6530</v>
      </c>
      <c r="J12" s="16">
        <v>6556</v>
      </c>
      <c r="K12" s="5">
        <f t="shared" si="0"/>
        <v>39</v>
      </c>
      <c r="L12" s="5">
        <f t="shared" si="1"/>
        <v>3900</v>
      </c>
      <c r="M12" s="16" t="s">
        <v>32</v>
      </c>
    </row>
    <row r="13" spans="1:13">
      <c r="A13" s="6">
        <v>45027</v>
      </c>
      <c r="B13" s="16" t="s">
        <v>46</v>
      </c>
      <c r="D13" s="16" t="s">
        <v>36</v>
      </c>
      <c r="E13" s="16">
        <v>10000</v>
      </c>
      <c r="F13" s="16" t="s">
        <v>12</v>
      </c>
      <c r="G13" s="16">
        <v>61.9</v>
      </c>
      <c r="H13" s="16">
        <v>62.1</v>
      </c>
      <c r="I13" s="16">
        <v>61.6</v>
      </c>
      <c r="J13" s="16">
        <v>61.85</v>
      </c>
      <c r="K13" s="5">
        <f t="shared" si="0"/>
        <v>4.9999999999997158E-2</v>
      </c>
      <c r="L13" s="5">
        <f t="shared" si="1"/>
        <v>499.99999999997158</v>
      </c>
      <c r="M13" s="16" t="s">
        <v>32</v>
      </c>
    </row>
    <row r="14" spans="1:13">
      <c r="A14" s="6">
        <v>45027</v>
      </c>
      <c r="B14" s="16" t="s">
        <v>17</v>
      </c>
      <c r="D14" s="16" t="s">
        <v>36</v>
      </c>
      <c r="E14" s="16">
        <v>2500</v>
      </c>
      <c r="F14" s="16" t="s">
        <v>12</v>
      </c>
      <c r="G14" s="16">
        <v>772</v>
      </c>
      <c r="H14" s="16">
        <v>774.5</v>
      </c>
      <c r="I14" s="16">
        <v>765</v>
      </c>
      <c r="J14" s="16">
        <v>774.5</v>
      </c>
      <c r="K14" s="5">
        <f t="shared" si="0"/>
        <v>-2.5</v>
      </c>
      <c r="L14" s="5">
        <f t="shared" si="1"/>
        <v>-6250</v>
      </c>
      <c r="M14" s="16" t="s">
        <v>33</v>
      </c>
    </row>
    <row r="15" spans="1:13">
      <c r="A15" s="6">
        <v>45028</v>
      </c>
      <c r="B15" s="16" t="s">
        <v>17</v>
      </c>
      <c r="D15" s="16" t="s">
        <v>35</v>
      </c>
      <c r="E15" s="16">
        <v>2500</v>
      </c>
      <c r="F15" s="16" t="s">
        <v>12</v>
      </c>
      <c r="G15" s="16">
        <v>774</v>
      </c>
      <c r="H15" s="16">
        <v>778.1</v>
      </c>
      <c r="I15" s="16">
        <v>765</v>
      </c>
      <c r="J15" s="16">
        <v>772.5</v>
      </c>
      <c r="K15" s="5">
        <f t="shared" si="0"/>
        <v>1.5</v>
      </c>
      <c r="L15" s="5">
        <f t="shared" si="1"/>
        <v>3750</v>
      </c>
      <c r="M15" s="16" t="s">
        <v>32</v>
      </c>
    </row>
    <row r="16" spans="1:13">
      <c r="A16" s="6">
        <v>45028</v>
      </c>
      <c r="B16" s="16" t="s">
        <v>20</v>
      </c>
      <c r="D16" s="16" t="s">
        <v>36</v>
      </c>
      <c r="E16" s="16">
        <v>5000</v>
      </c>
      <c r="F16" s="16" t="s">
        <v>10</v>
      </c>
      <c r="G16" s="16">
        <v>246.1</v>
      </c>
      <c r="H16" s="16">
        <v>244.8</v>
      </c>
      <c r="I16" s="16">
        <v>249</v>
      </c>
      <c r="J16" s="16">
        <v>246.5</v>
      </c>
      <c r="K16" s="5">
        <f t="shared" si="0"/>
        <v>0.40000000000000568</v>
      </c>
      <c r="L16" s="5">
        <f t="shared" si="1"/>
        <v>2000.0000000000284</v>
      </c>
      <c r="M16" s="16" t="s">
        <v>32</v>
      </c>
    </row>
    <row r="17" spans="1:13">
      <c r="A17" s="6">
        <v>45028</v>
      </c>
      <c r="B17" s="16" t="s">
        <v>41</v>
      </c>
      <c r="D17" s="16" t="s">
        <v>36</v>
      </c>
      <c r="E17" s="16">
        <v>5000</v>
      </c>
      <c r="F17" s="16" t="s">
        <v>10</v>
      </c>
      <c r="G17" s="16">
        <v>204.7</v>
      </c>
      <c r="H17" s="16">
        <v>203.5</v>
      </c>
      <c r="I17" s="16">
        <v>207</v>
      </c>
      <c r="J17" s="16">
        <v>206.1</v>
      </c>
      <c r="K17" s="5">
        <f t="shared" si="0"/>
        <v>1.4000000000000057</v>
      </c>
      <c r="L17" s="5">
        <f t="shared" si="1"/>
        <v>7000.0000000000282</v>
      </c>
      <c r="M17" s="16" t="s">
        <v>32</v>
      </c>
    </row>
    <row r="18" spans="1:13">
      <c r="A18" s="6">
        <v>45029</v>
      </c>
      <c r="B18" s="16" t="s">
        <v>20</v>
      </c>
      <c r="D18" s="16" t="s">
        <v>36</v>
      </c>
      <c r="E18" s="16">
        <v>5000</v>
      </c>
      <c r="F18" s="16" t="s">
        <v>10</v>
      </c>
      <c r="G18" s="16">
        <v>249.5</v>
      </c>
      <c r="H18" s="16">
        <v>247.5</v>
      </c>
      <c r="I18" s="16">
        <v>251</v>
      </c>
      <c r="J18" s="16">
        <v>250.5</v>
      </c>
      <c r="K18" s="5">
        <f t="shared" si="0"/>
        <v>1</v>
      </c>
      <c r="L18" s="5">
        <f t="shared" si="1"/>
        <v>5000</v>
      </c>
      <c r="M18" s="16" t="s">
        <v>32</v>
      </c>
    </row>
    <row r="19" spans="1:13">
      <c r="A19" s="6">
        <v>45029</v>
      </c>
      <c r="B19" s="16" t="s">
        <v>41</v>
      </c>
      <c r="D19" s="16" t="s">
        <v>36</v>
      </c>
      <c r="E19" s="16">
        <v>5000</v>
      </c>
      <c r="F19" s="16" t="s">
        <v>10</v>
      </c>
      <c r="G19" s="16">
        <v>208.5</v>
      </c>
      <c r="H19" s="16">
        <v>206.5</v>
      </c>
      <c r="I19" s="16">
        <v>210.5</v>
      </c>
      <c r="J19" s="16">
        <v>208.9</v>
      </c>
      <c r="K19" s="5">
        <f t="shared" si="0"/>
        <v>0.40000000000000568</v>
      </c>
      <c r="L19" s="5">
        <f t="shared" si="1"/>
        <v>2000.0000000000284</v>
      </c>
      <c r="M19" s="16" t="s">
        <v>32</v>
      </c>
    </row>
    <row r="20" spans="1:13">
      <c r="A20" s="6">
        <v>45033</v>
      </c>
      <c r="B20" s="16" t="s">
        <v>39</v>
      </c>
      <c r="D20" s="16" t="s">
        <v>36</v>
      </c>
      <c r="E20" s="16">
        <v>10000</v>
      </c>
      <c r="F20" s="16" t="s">
        <v>12</v>
      </c>
      <c r="G20" s="16">
        <v>90</v>
      </c>
      <c r="H20" s="16">
        <v>90.25</v>
      </c>
      <c r="I20" s="16">
        <v>89.7</v>
      </c>
      <c r="J20" s="16">
        <v>89.9</v>
      </c>
      <c r="K20" s="5">
        <f t="shared" si="0"/>
        <v>9.9999999999994316E-2</v>
      </c>
      <c r="L20" s="5">
        <f t="shared" si="1"/>
        <v>999.99999999994316</v>
      </c>
      <c r="M20" s="16" t="s">
        <v>32</v>
      </c>
    </row>
    <row r="21" spans="1:13">
      <c r="A21" s="6">
        <v>45033</v>
      </c>
      <c r="B21" s="16" t="s">
        <v>45</v>
      </c>
      <c r="D21" s="16" t="s">
        <v>36</v>
      </c>
      <c r="E21" s="16">
        <v>1250</v>
      </c>
      <c r="F21" s="16" t="s">
        <v>10</v>
      </c>
      <c r="G21" s="16">
        <v>178</v>
      </c>
      <c r="H21" s="16">
        <v>175</v>
      </c>
      <c r="I21" s="16">
        <v>183</v>
      </c>
      <c r="J21" s="16">
        <v>181.5</v>
      </c>
      <c r="K21" s="5">
        <f t="shared" si="0"/>
        <v>3.5</v>
      </c>
      <c r="L21" s="5">
        <f t="shared" si="1"/>
        <v>4375</v>
      </c>
      <c r="M21" s="16" t="s">
        <v>32</v>
      </c>
    </row>
    <row r="22" spans="1:13">
      <c r="A22" s="6">
        <v>45033</v>
      </c>
      <c r="B22" s="16" t="s">
        <v>42</v>
      </c>
      <c r="D22" s="16" t="s">
        <v>36</v>
      </c>
      <c r="E22" s="16">
        <v>20</v>
      </c>
      <c r="F22" s="16" t="s">
        <v>12</v>
      </c>
      <c r="G22" s="16">
        <v>60050</v>
      </c>
      <c r="H22" s="16">
        <v>60200</v>
      </c>
      <c r="I22" s="16">
        <v>59800</v>
      </c>
      <c r="J22" s="16">
        <v>59875</v>
      </c>
      <c r="K22" s="5">
        <f t="shared" si="0"/>
        <v>175</v>
      </c>
      <c r="L22" s="5">
        <f t="shared" si="1"/>
        <v>3500</v>
      </c>
      <c r="M22" s="16" t="s">
        <v>32</v>
      </c>
    </row>
    <row r="23" spans="1:13">
      <c r="A23" s="6">
        <v>45034</v>
      </c>
      <c r="B23" s="16" t="s">
        <v>41</v>
      </c>
      <c r="D23" s="16" t="s">
        <v>36</v>
      </c>
      <c r="E23" s="16">
        <v>5000</v>
      </c>
      <c r="F23" s="16" t="s">
        <v>10</v>
      </c>
      <c r="G23" s="16">
        <v>211.5</v>
      </c>
      <c r="H23" s="16">
        <v>209.6</v>
      </c>
      <c r="I23" s="16">
        <v>215</v>
      </c>
      <c r="J23" s="16">
        <v>212</v>
      </c>
      <c r="K23" s="5">
        <f t="shared" si="0"/>
        <v>0.5</v>
      </c>
      <c r="L23" s="5">
        <f t="shared" si="1"/>
        <v>2500</v>
      </c>
      <c r="M23" s="16" t="s">
        <v>32</v>
      </c>
    </row>
    <row r="24" spans="1:13">
      <c r="A24" s="6">
        <v>45034</v>
      </c>
      <c r="B24" s="16" t="s">
        <v>45</v>
      </c>
      <c r="D24" s="16" t="s">
        <v>36</v>
      </c>
      <c r="E24" s="16">
        <v>1250</v>
      </c>
      <c r="F24" s="16" t="s">
        <v>10</v>
      </c>
      <c r="G24" s="16">
        <v>189</v>
      </c>
      <c r="H24" s="16">
        <v>186</v>
      </c>
      <c r="I24" s="16">
        <v>198</v>
      </c>
      <c r="J24" s="16">
        <v>192</v>
      </c>
      <c r="K24" s="5">
        <f t="shared" si="0"/>
        <v>3</v>
      </c>
      <c r="L24" s="5">
        <f t="shared" si="1"/>
        <v>3750</v>
      </c>
      <c r="M24" s="16" t="s">
        <v>32</v>
      </c>
    </row>
    <row r="25" spans="1:13">
      <c r="A25" s="6">
        <v>45034</v>
      </c>
      <c r="B25" s="16" t="s">
        <v>38</v>
      </c>
      <c r="D25" s="16" t="s">
        <v>36</v>
      </c>
      <c r="E25" s="16">
        <v>100</v>
      </c>
      <c r="F25" s="16" t="s">
        <v>12</v>
      </c>
      <c r="G25" s="16">
        <v>6620</v>
      </c>
      <c r="H25" s="16">
        <v>6670</v>
      </c>
      <c r="I25" s="16">
        <v>6550</v>
      </c>
      <c r="J25" s="16">
        <v>6600</v>
      </c>
      <c r="K25" s="5">
        <f t="shared" si="0"/>
        <v>20</v>
      </c>
      <c r="L25" s="5">
        <f t="shared" si="1"/>
        <v>2000</v>
      </c>
      <c r="M25" s="16" t="s">
        <v>32</v>
      </c>
    </row>
    <row r="26" spans="1:13">
      <c r="A26" s="6">
        <v>45034</v>
      </c>
      <c r="B26" s="16" t="s">
        <v>37</v>
      </c>
      <c r="D26" s="16" t="s">
        <v>36</v>
      </c>
      <c r="E26" s="16">
        <v>10</v>
      </c>
      <c r="F26" s="16" t="s">
        <v>12</v>
      </c>
      <c r="G26" s="16">
        <v>74650</v>
      </c>
      <c r="H26" s="16">
        <v>75100</v>
      </c>
      <c r="I26" s="16">
        <v>74000</v>
      </c>
      <c r="J26" s="16">
        <v>74450</v>
      </c>
      <c r="K26" s="5">
        <f t="shared" si="0"/>
        <v>200</v>
      </c>
      <c r="L26" s="5">
        <f t="shared" si="1"/>
        <v>2000</v>
      </c>
      <c r="M26" s="16" t="s">
        <v>32</v>
      </c>
    </row>
    <row r="27" spans="1:13">
      <c r="A27" s="6">
        <v>45035</v>
      </c>
      <c r="B27" s="16" t="s">
        <v>37</v>
      </c>
      <c r="D27" s="16" t="s">
        <v>36</v>
      </c>
      <c r="E27" s="16">
        <v>10</v>
      </c>
      <c r="F27" s="16" t="s">
        <v>12</v>
      </c>
      <c r="G27" s="16">
        <v>74050</v>
      </c>
      <c r="H27" s="16">
        <v>74500</v>
      </c>
      <c r="I27" s="16">
        <v>73400</v>
      </c>
      <c r="J27" s="16">
        <v>73890</v>
      </c>
      <c r="K27" s="5">
        <f t="shared" si="0"/>
        <v>160</v>
      </c>
      <c r="L27" s="5">
        <f t="shared" si="1"/>
        <v>1600</v>
      </c>
      <c r="M27" s="16" t="s">
        <v>32</v>
      </c>
    </row>
    <row r="28" spans="1:13">
      <c r="A28" s="6">
        <v>45035</v>
      </c>
      <c r="B28" s="16" t="s">
        <v>17</v>
      </c>
      <c r="D28" s="16" t="s">
        <v>36</v>
      </c>
      <c r="E28" s="16">
        <v>2500</v>
      </c>
      <c r="F28" s="16" t="s">
        <v>10</v>
      </c>
      <c r="G28" s="16">
        <v>773</v>
      </c>
      <c r="H28" s="16">
        <v>770</v>
      </c>
      <c r="I28" s="16">
        <v>778</v>
      </c>
      <c r="J28" s="16">
        <v>776.75</v>
      </c>
      <c r="K28" s="5">
        <f t="shared" si="0"/>
        <v>3.75</v>
      </c>
      <c r="L28" s="5">
        <f t="shared" si="1"/>
        <v>9375</v>
      </c>
      <c r="M28" s="16" t="s">
        <v>32</v>
      </c>
    </row>
    <row r="29" spans="1:13">
      <c r="A29" s="6">
        <v>45035</v>
      </c>
      <c r="B29" s="16" t="s">
        <v>41</v>
      </c>
      <c r="D29" s="16" t="s">
        <v>36</v>
      </c>
      <c r="E29" s="16">
        <v>5000</v>
      </c>
      <c r="F29" s="16" t="s">
        <v>10</v>
      </c>
      <c r="G29" s="16">
        <v>212.7</v>
      </c>
      <c r="H29" s="16">
        <v>210.7</v>
      </c>
      <c r="I29" s="16">
        <v>215</v>
      </c>
      <c r="J29" s="16">
        <v>213.4</v>
      </c>
      <c r="K29" s="5">
        <f t="shared" si="0"/>
        <v>0.70000000000001705</v>
      </c>
      <c r="L29" s="5">
        <f t="shared" si="1"/>
        <v>3500.0000000000855</v>
      </c>
      <c r="M29" s="16" t="s">
        <v>32</v>
      </c>
    </row>
    <row r="30" spans="1:13">
      <c r="A30" s="6">
        <v>45035</v>
      </c>
      <c r="B30" s="16" t="s">
        <v>20</v>
      </c>
      <c r="D30" s="16" t="s">
        <v>36</v>
      </c>
      <c r="E30" s="16">
        <v>5000</v>
      </c>
      <c r="F30" s="16" t="s">
        <v>10</v>
      </c>
      <c r="G30" s="16">
        <v>248.3</v>
      </c>
      <c r="H30" s="16">
        <v>247</v>
      </c>
      <c r="I30" s="16">
        <v>252</v>
      </c>
      <c r="J30" s="16">
        <v>248.8</v>
      </c>
      <c r="K30" s="5">
        <f t="shared" si="0"/>
        <v>0.5</v>
      </c>
      <c r="L30" s="5">
        <f t="shared" si="1"/>
        <v>2500</v>
      </c>
      <c r="M30" s="16" t="s">
        <v>32</v>
      </c>
    </row>
    <row r="31" spans="1:13">
      <c r="A31" s="6">
        <v>45035</v>
      </c>
      <c r="B31" s="16" t="s">
        <v>38</v>
      </c>
      <c r="D31" s="16" t="s">
        <v>36</v>
      </c>
      <c r="E31" s="16">
        <v>100</v>
      </c>
      <c r="F31" s="16" t="s">
        <v>10</v>
      </c>
      <c r="G31" s="16">
        <v>6560</v>
      </c>
      <c r="H31" s="16">
        <v>6500</v>
      </c>
      <c r="I31" s="16">
        <v>6650</v>
      </c>
      <c r="J31" s="16">
        <v>6577</v>
      </c>
      <c r="K31" s="5">
        <f t="shared" si="0"/>
        <v>17</v>
      </c>
      <c r="L31" s="5">
        <f t="shared" si="1"/>
        <v>1700</v>
      </c>
      <c r="M31" s="16" t="s">
        <v>32</v>
      </c>
    </row>
    <row r="32" spans="1:13">
      <c r="A32" s="6">
        <v>45035</v>
      </c>
      <c r="B32" s="16" t="s">
        <v>45</v>
      </c>
      <c r="D32" s="16" t="s">
        <v>36</v>
      </c>
      <c r="E32" s="16">
        <v>1250</v>
      </c>
      <c r="F32" s="16" t="s">
        <v>10</v>
      </c>
      <c r="G32" s="16">
        <v>185</v>
      </c>
      <c r="H32" s="16">
        <v>177</v>
      </c>
      <c r="I32" s="16">
        <v>190</v>
      </c>
      <c r="J32" s="16">
        <v>186</v>
      </c>
      <c r="K32" s="5">
        <f t="shared" si="0"/>
        <v>1</v>
      </c>
      <c r="L32" s="5">
        <f t="shared" si="1"/>
        <v>1250</v>
      </c>
      <c r="M32" s="16" t="s">
        <v>32</v>
      </c>
    </row>
    <row r="33" spans="1:13">
      <c r="A33" s="6">
        <v>45036</v>
      </c>
      <c r="B33" s="16" t="s">
        <v>43</v>
      </c>
      <c r="D33" s="16" t="s">
        <v>35</v>
      </c>
      <c r="E33" s="16">
        <v>10000</v>
      </c>
      <c r="F33" s="16" t="s">
        <v>10</v>
      </c>
      <c r="G33" s="16">
        <v>102.22</v>
      </c>
      <c r="H33" s="16">
        <v>102</v>
      </c>
      <c r="I33" s="16">
        <v>102.5</v>
      </c>
      <c r="J33" s="16">
        <v>102</v>
      </c>
      <c r="K33" s="5">
        <f t="shared" si="0"/>
        <v>-0.21999999999999886</v>
      </c>
      <c r="L33" s="5">
        <f t="shared" si="1"/>
        <v>-2199.9999999999886</v>
      </c>
      <c r="M33" s="16" t="s">
        <v>33</v>
      </c>
    </row>
    <row r="34" spans="1:13">
      <c r="A34" s="6">
        <v>45036</v>
      </c>
      <c r="B34" s="16" t="s">
        <v>41</v>
      </c>
      <c r="D34" s="16" t="s">
        <v>36</v>
      </c>
      <c r="E34" s="16">
        <v>5000</v>
      </c>
      <c r="F34" s="16" t="s">
        <v>10</v>
      </c>
      <c r="G34" s="16">
        <v>213.7</v>
      </c>
      <c r="H34" s="16">
        <v>212.4</v>
      </c>
      <c r="I34" s="16">
        <v>216</v>
      </c>
      <c r="J34" s="16">
        <v>214.7</v>
      </c>
      <c r="K34" s="5">
        <f t="shared" si="0"/>
        <v>1</v>
      </c>
      <c r="L34" s="5">
        <f t="shared" si="1"/>
        <v>5000</v>
      </c>
      <c r="M34" s="16" t="s">
        <v>32</v>
      </c>
    </row>
    <row r="35" spans="1:13">
      <c r="A35" s="6">
        <v>45037</v>
      </c>
      <c r="B35" s="16" t="s">
        <v>41</v>
      </c>
      <c r="D35" s="16" t="s">
        <v>36</v>
      </c>
      <c r="E35" s="16">
        <v>5000</v>
      </c>
      <c r="F35" s="16" t="s">
        <v>12</v>
      </c>
      <c r="G35" s="16">
        <v>212</v>
      </c>
      <c r="H35" s="16">
        <v>213.1</v>
      </c>
      <c r="I35" s="16">
        <v>210.5</v>
      </c>
      <c r="J35" s="16">
        <v>211.3</v>
      </c>
      <c r="K35" s="5">
        <f t="shared" si="0"/>
        <v>0.69999999999998863</v>
      </c>
      <c r="L35" s="5">
        <f t="shared" si="1"/>
        <v>3499.9999999999432</v>
      </c>
      <c r="M35" s="16" t="s">
        <v>32</v>
      </c>
    </row>
    <row r="36" spans="1:13">
      <c r="A36" s="6">
        <v>45037</v>
      </c>
      <c r="B36" s="16" t="s">
        <v>42</v>
      </c>
      <c r="D36" s="16" t="s">
        <v>36</v>
      </c>
      <c r="E36" s="16">
        <v>20</v>
      </c>
      <c r="F36" s="16" t="s">
        <v>10</v>
      </c>
      <c r="G36" s="16">
        <v>59980</v>
      </c>
      <c r="H36" s="16">
        <v>59780</v>
      </c>
      <c r="I36" s="16">
        <v>60250</v>
      </c>
      <c r="J36" s="16">
        <v>60060</v>
      </c>
      <c r="K36" s="5">
        <f t="shared" si="0"/>
        <v>80</v>
      </c>
      <c r="L36" s="5">
        <f t="shared" si="1"/>
        <v>1600</v>
      </c>
      <c r="M36" s="16" t="s">
        <v>32</v>
      </c>
    </row>
    <row r="37" spans="1:13">
      <c r="A37" s="6">
        <v>45037</v>
      </c>
      <c r="B37" s="16" t="s">
        <v>14</v>
      </c>
      <c r="D37" s="16" t="s">
        <v>35</v>
      </c>
      <c r="E37" s="16">
        <v>5000</v>
      </c>
      <c r="F37" s="16" t="s">
        <v>12</v>
      </c>
      <c r="G37" s="16">
        <v>182.7</v>
      </c>
      <c r="H37" s="16">
        <v>184</v>
      </c>
      <c r="I37" s="16">
        <v>181</v>
      </c>
      <c r="J37" s="16">
        <v>181.5</v>
      </c>
      <c r="K37" s="5">
        <f t="shared" si="0"/>
        <v>1.1999999999999886</v>
      </c>
      <c r="L37" s="5">
        <f t="shared" si="1"/>
        <v>5999.9999999999436</v>
      </c>
      <c r="M37" s="16" t="s">
        <v>32</v>
      </c>
    </row>
    <row r="38" spans="1:13">
      <c r="A38" s="6">
        <v>45040</v>
      </c>
      <c r="B38" s="16" t="s">
        <v>46</v>
      </c>
      <c r="D38" s="16" t="s">
        <v>36</v>
      </c>
      <c r="E38" s="16">
        <v>10000</v>
      </c>
      <c r="F38" s="16" t="s">
        <v>12</v>
      </c>
      <c r="G38" s="16">
        <v>61.1</v>
      </c>
      <c r="H38" s="16">
        <v>61.3</v>
      </c>
      <c r="I38" s="16">
        <v>60.8</v>
      </c>
      <c r="J38" s="16">
        <v>60.96</v>
      </c>
      <c r="K38" s="5">
        <f t="shared" si="0"/>
        <v>0.14000000000000057</v>
      </c>
      <c r="L38" s="5">
        <f t="shared" si="1"/>
        <v>1400.0000000000057</v>
      </c>
      <c r="M38" s="16" t="s">
        <v>32</v>
      </c>
    </row>
    <row r="39" spans="1:13">
      <c r="A39" s="6">
        <v>45040</v>
      </c>
      <c r="B39" s="16" t="s">
        <v>42</v>
      </c>
      <c r="D39" s="16" t="s">
        <v>36</v>
      </c>
      <c r="E39" s="16">
        <v>20</v>
      </c>
      <c r="F39" s="16" t="s">
        <v>12</v>
      </c>
      <c r="G39" s="16">
        <v>59750</v>
      </c>
      <c r="H39" s="16">
        <v>59950</v>
      </c>
      <c r="I39" s="16">
        <v>59500</v>
      </c>
      <c r="J39" s="16">
        <v>59630</v>
      </c>
      <c r="K39" s="5">
        <f t="shared" si="0"/>
        <v>120</v>
      </c>
      <c r="L39" s="5">
        <f t="shared" si="1"/>
        <v>2400</v>
      </c>
      <c r="M39" s="16" t="s">
        <v>32</v>
      </c>
    </row>
    <row r="40" spans="1:13">
      <c r="A40" s="6">
        <v>45040</v>
      </c>
      <c r="B40" s="16" t="s">
        <v>41</v>
      </c>
      <c r="D40" s="16" t="s">
        <v>36</v>
      </c>
      <c r="E40" s="16">
        <v>5000</v>
      </c>
      <c r="F40" s="16" t="s">
        <v>12</v>
      </c>
      <c r="G40" s="16">
        <v>211</v>
      </c>
      <c r="H40" s="16">
        <v>212.4</v>
      </c>
      <c r="I40" s="16">
        <v>209</v>
      </c>
      <c r="J40" s="16">
        <v>210.4</v>
      </c>
      <c r="K40" s="5">
        <f t="shared" si="0"/>
        <v>0.59999999999999432</v>
      </c>
      <c r="L40" s="5">
        <f t="shared" si="1"/>
        <v>2999.9999999999718</v>
      </c>
      <c r="M40" s="16" t="s">
        <v>32</v>
      </c>
    </row>
    <row r="41" spans="1:13">
      <c r="A41" s="6">
        <v>45041</v>
      </c>
      <c r="B41" s="16" t="s">
        <v>14</v>
      </c>
      <c r="D41" s="16" t="s">
        <v>36</v>
      </c>
      <c r="E41" s="16">
        <v>5000</v>
      </c>
      <c r="F41" s="16" t="s">
        <v>12</v>
      </c>
      <c r="G41" s="16">
        <v>183.7</v>
      </c>
      <c r="H41" s="16">
        <v>185</v>
      </c>
      <c r="I41" s="16">
        <v>182</v>
      </c>
      <c r="J41" s="16">
        <v>182.5</v>
      </c>
      <c r="K41" s="5">
        <f t="shared" si="0"/>
        <v>1.1999999999999886</v>
      </c>
      <c r="L41" s="5">
        <f t="shared" si="1"/>
        <v>5999.9999999999436</v>
      </c>
      <c r="M41" s="16" t="s">
        <v>32</v>
      </c>
    </row>
    <row r="42" spans="1:13">
      <c r="A42" s="6">
        <v>45041</v>
      </c>
      <c r="B42" s="16" t="s">
        <v>45</v>
      </c>
      <c r="D42" s="16" t="s">
        <v>36</v>
      </c>
      <c r="E42" s="16">
        <v>1250</v>
      </c>
      <c r="F42" s="16" t="s">
        <v>10</v>
      </c>
      <c r="G42" s="16">
        <v>181</v>
      </c>
      <c r="H42" s="16">
        <v>176</v>
      </c>
      <c r="I42" s="16">
        <v>188</v>
      </c>
      <c r="J42" s="16">
        <v>184.5</v>
      </c>
      <c r="K42" s="5">
        <f t="shared" si="0"/>
        <v>3.5</v>
      </c>
      <c r="L42" s="5">
        <f t="shared" si="1"/>
        <v>4375</v>
      </c>
      <c r="M42" s="16" t="s">
        <v>32</v>
      </c>
    </row>
    <row r="43" spans="1:13">
      <c r="A43" s="6">
        <v>45042</v>
      </c>
      <c r="B43" s="16" t="s">
        <v>43</v>
      </c>
      <c r="D43" s="16" t="s">
        <v>36</v>
      </c>
      <c r="E43" s="16">
        <v>10000</v>
      </c>
      <c r="F43" s="16" t="s">
        <v>12</v>
      </c>
      <c r="G43" s="16">
        <v>102.2</v>
      </c>
      <c r="H43" s="16">
        <v>102.5</v>
      </c>
      <c r="I43" s="16">
        <v>101.85</v>
      </c>
      <c r="J43" s="16">
        <v>102.12</v>
      </c>
      <c r="K43" s="5">
        <f t="shared" si="0"/>
        <v>7.9999999999998295E-2</v>
      </c>
      <c r="L43" s="5">
        <f t="shared" si="1"/>
        <v>799.99999999998295</v>
      </c>
      <c r="M43" s="16" t="s">
        <v>32</v>
      </c>
    </row>
    <row r="44" spans="1:13">
      <c r="A44" s="6">
        <v>45042</v>
      </c>
      <c r="B44" s="16" t="s">
        <v>41</v>
      </c>
      <c r="D44" s="16" t="s">
        <v>36</v>
      </c>
      <c r="E44" s="16">
        <v>5000</v>
      </c>
      <c r="F44" s="16" t="s">
        <v>12</v>
      </c>
      <c r="G44" s="16">
        <v>208</v>
      </c>
      <c r="H44" s="16">
        <v>209.5</v>
      </c>
      <c r="I44" s="16">
        <v>206</v>
      </c>
      <c r="J44" s="16">
        <v>207</v>
      </c>
      <c r="K44" s="5">
        <f t="shared" si="0"/>
        <v>1</v>
      </c>
      <c r="L44" s="5">
        <f t="shared" si="1"/>
        <v>5000</v>
      </c>
      <c r="M44" s="16" t="s">
        <v>32</v>
      </c>
    </row>
    <row r="45" spans="1:13">
      <c r="A45" s="6">
        <v>45042</v>
      </c>
      <c r="B45" s="16" t="s">
        <v>37</v>
      </c>
      <c r="D45" s="16" t="s">
        <v>36</v>
      </c>
      <c r="E45" s="16">
        <v>10</v>
      </c>
      <c r="F45" s="16" t="s">
        <v>12</v>
      </c>
      <c r="G45" s="16">
        <v>75350</v>
      </c>
      <c r="H45" s="16">
        <v>75750</v>
      </c>
      <c r="I45" s="16">
        <v>74700</v>
      </c>
      <c r="J45" s="16">
        <v>75750</v>
      </c>
      <c r="K45" s="5">
        <f t="shared" si="0"/>
        <v>-400</v>
      </c>
      <c r="L45" s="5">
        <f t="shared" si="1"/>
        <v>-4000</v>
      </c>
      <c r="M45" s="16" t="s">
        <v>33</v>
      </c>
    </row>
    <row r="46" spans="1:13">
      <c r="A46" s="6">
        <v>45042</v>
      </c>
      <c r="B46" s="16" t="s">
        <v>14</v>
      </c>
      <c r="D46" s="16" t="s">
        <v>36</v>
      </c>
      <c r="E46" s="16">
        <v>5000</v>
      </c>
      <c r="F46" s="16" t="s">
        <v>12</v>
      </c>
      <c r="G46" s="16">
        <v>182.3</v>
      </c>
      <c r="H46" s="16">
        <v>183.5</v>
      </c>
      <c r="I46" s="16">
        <v>180.5</v>
      </c>
      <c r="J46" s="16">
        <v>181.8</v>
      </c>
      <c r="K46" s="5">
        <f t="shared" si="0"/>
        <v>0.5</v>
      </c>
      <c r="L46" s="5">
        <f t="shared" si="1"/>
        <v>2500</v>
      </c>
      <c r="M46" s="16" t="s">
        <v>32</v>
      </c>
    </row>
    <row r="47" spans="1:13">
      <c r="A47" s="6">
        <v>45043</v>
      </c>
      <c r="B47" s="16" t="s">
        <v>14</v>
      </c>
      <c r="D47" s="16" t="s">
        <v>36</v>
      </c>
      <c r="E47" s="16">
        <v>5000</v>
      </c>
      <c r="F47" s="16" t="s">
        <v>12</v>
      </c>
      <c r="G47" s="16">
        <v>182.5</v>
      </c>
      <c r="H47" s="16">
        <v>184</v>
      </c>
      <c r="I47" s="16">
        <v>180.5</v>
      </c>
      <c r="J47" s="16">
        <v>184</v>
      </c>
      <c r="K47" s="5">
        <f t="shared" si="0"/>
        <v>-1.5</v>
      </c>
      <c r="L47" s="5">
        <f t="shared" si="1"/>
        <v>-7500</v>
      </c>
      <c r="M47" s="16" t="s">
        <v>33</v>
      </c>
    </row>
    <row r="48" spans="1:13">
      <c r="A48" s="6">
        <v>45043</v>
      </c>
      <c r="B48" s="16" t="s">
        <v>43</v>
      </c>
      <c r="D48" s="16" t="s">
        <v>36</v>
      </c>
      <c r="E48" s="16">
        <v>10000</v>
      </c>
      <c r="F48" s="16" t="s">
        <v>12</v>
      </c>
      <c r="G48" s="16">
        <v>101.98</v>
      </c>
      <c r="H48" s="16">
        <v>102.2</v>
      </c>
      <c r="I48" s="16">
        <v>101.75</v>
      </c>
      <c r="J48" s="16">
        <v>102.2</v>
      </c>
      <c r="K48" s="5">
        <f t="shared" si="0"/>
        <v>-0.21999999999999886</v>
      </c>
      <c r="L48" s="5">
        <f t="shared" si="1"/>
        <v>-2199.9999999999886</v>
      </c>
      <c r="M48" s="16" t="s">
        <v>33</v>
      </c>
    </row>
    <row r="49" spans="1:13">
      <c r="A49" s="6">
        <v>45043</v>
      </c>
      <c r="B49" s="16" t="s">
        <v>37</v>
      </c>
      <c r="D49" s="16" t="s">
        <v>36</v>
      </c>
      <c r="E49" s="16">
        <v>10</v>
      </c>
      <c r="F49" s="16" t="s">
        <v>12</v>
      </c>
      <c r="G49" s="16">
        <v>75350</v>
      </c>
      <c r="H49" s="16">
        <v>75750</v>
      </c>
      <c r="I49" s="16">
        <v>74500</v>
      </c>
      <c r="J49" s="16">
        <v>74830</v>
      </c>
      <c r="K49" s="5">
        <f t="shared" si="0"/>
        <v>520</v>
      </c>
      <c r="L49" s="5">
        <f t="shared" si="1"/>
        <v>5200</v>
      </c>
      <c r="M49" s="16" t="s">
        <v>32</v>
      </c>
    </row>
    <row r="50" spans="1:13">
      <c r="A50" s="6">
        <v>45043</v>
      </c>
      <c r="B50" s="16" t="s">
        <v>41</v>
      </c>
      <c r="D50" s="16" t="s">
        <v>36</v>
      </c>
      <c r="E50" s="16">
        <v>5000</v>
      </c>
      <c r="F50" s="16" t="s">
        <v>12</v>
      </c>
      <c r="G50" s="16">
        <v>205</v>
      </c>
      <c r="H50" s="16">
        <v>206.5</v>
      </c>
      <c r="I50" s="16">
        <v>203</v>
      </c>
      <c r="J50" s="16">
        <v>204.3</v>
      </c>
      <c r="K50" s="5">
        <f t="shared" si="0"/>
        <v>0.69999999999998863</v>
      </c>
      <c r="L50" s="5">
        <f t="shared" si="1"/>
        <v>3499.9999999999432</v>
      </c>
      <c r="M50" s="16" t="s">
        <v>32</v>
      </c>
    </row>
    <row r="51" spans="1:13">
      <c r="A51" s="6">
        <v>45043</v>
      </c>
      <c r="B51" s="16" t="s">
        <v>42</v>
      </c>
      <c r="D51" s="16" t="s">
        <v>36</v>
      </c>
      <c r="E51" s="16">
        <v>20</v>
      </c>
      <c r="F51" s="16" t="s">
        <v>12</v>
      </c>
      <c r="G51" s="16">
        <v>58830</v>
      </c>
      <c r="H51" s="16">
        <v>60050</v>
      </c>
      <c r="I51" s="16">
        <v>59500</v>
      </c>
      <c r="J51" s="16">
        <v>58640</v>
      </c>
      <c r="K51" s="5">
        <f t="shared" si="0"/>
        <v>190</v>
      </c>
      <c r="L51" s="5">
        <f t="shared" si="1"/>
        <v>3800</v>
      </c>
      <c r="M51" s="16" t="s">
        <v>32</v>
      </c>
    </row>
    <row r="52" spans="1:13">
      <c r="A52" s="6">
        <v>45044</v>
      </c>
      <c r="B52" s="16" t="s">
        <v>45</v>
      </c>
      <c r="D52" s="16" t="s">
        <v>36</v>
      </c>
      <c r="E52" s="16">
        <v>1250</v>
      </c>
      <c r="F52" s="16" t="s">
        <v>10</v>
      </c>
      <c r="G52" s="16">
        <v>191</v>
      </c>
      <c r="H52" s="16">
        <v>187</v>
      </c>
      <c r="I52" s="16">
        <v>196</v>
      </c>
      <c r="J52" s="16">
        <v>195</v>
      </c>
      <c r="K52" s="5">
        <f t="shared" si="0"/>
        <v>4</v>
      </c>
      <c r="L52" s="5">
        <f t="shared" si="1"/>
        <v>5000</v>
      </c>
      <c r="M52" s="16" t="s">
        <v>32</v>
      </c>
    </row>
    <row r="53" spans="1:13">
      <c r="A53" s="6"/>
      <c r="B53" s="16"/>
      <c r="D53" s="16"/>
      <c r="E53" s="16"/>
      <c r="F53" s="16"/>
      <c r="G53" s="16"/>
      <c r="H53" s="16"/>
      <c r="I53" s="16"/>
      <c r="J53" s="16"/>
      <c r="K53" s="5"/>
      <c r="L53" s="5"/>
      <c r="M53" s="16"/>
    </row>
    <row r="54" spans="1:13">
      <c r="A54" s="6"/>
      <c r="B54" s="16"/>
      <c r="D54" s="16"/>
      <c r="E54" s="16"/>
      <c r="F54" s="36" t="s">
        <v>159</v>
      </c>
      <c r="G54" s="37"/>
      <c r="H54" s="37"/>
      <c r="I54" s="37"/>
      <c r="J54" s="37"/>
      <c r="K54" s="37"/>
      <c r="L54" s="38"/>
      <c r="M54" s="16"/>
    </row>
    <row r="55" spans="1:13">
      <c r="A55" s="6"/>
      <c r="B55" s="16"/>
      <c r="D55" s="16"/>
      <c r="E55" s="16"/>
      <c r="F55" s="18" t="s">
        <v>21</v>
      </c>
      <c r="G55" s="7" t="s">
        <v>22</v>
      </c>
      <c r="H55" s="7" t="s">
        <v>23</v>
      </c>
      <c r="I55" s="7" t="s">
        <v>24</v>
      </c>
      <c r="J55" s="7" t="s">
        <v>25</v>
      </c>
      <c r="K55" s="7" t="s">
        <v>26</v>
      </c>
      <c r="L55" s="8" t="s">
        <v>27</v>
      </c>
      <c r="M55" s="16"/>
    </row>
    <row r="56" spans="1:13">
      <c r="A56" s="6"/>
      <c r="B56" s="16"/>
      <c r="D56" s="16"/>
      <c r="E56" s="16"/>
      <c r="F56" s="19" t="s">
        <v>155</v>
      </c>
      <c r="G56" s="9">
        <v>51</v>
      </c>
      <c r="H56" s="9">
        <v>0</v>
      </c>
      <c r="I56" s="9">
        <v>51</v>
      </c>
      <c r="J56" s="10">
        <v>44</v>
      </c>
      <c r="K56" s="11">
        <f t="shared" ref="K56" si="2">+J56/I56</f>
        <v>0.86274509803921573</v>
      </c>
      <c r="L56" s="12">
        <v>111225</v>
      </c>
      <c r="M56" s="16"/>
    </row>
    <row r="57" spans="1:13">
      <c r="A57" s="6"/>
      <c r="B57" s="16"/>
      <c r="D57" s="16"/>
      <c r="E57" s="16"/>
      <c r="F57" s="20"/>
      <c r="G57" s="13"/>
      <c r="H57" s="13"/>
      <c r="I57" s="13"/>
      <c r="J57" s="13"/>
      <c r="K57" s="14"/>
      <c r="L57" s="15"/>
      <c r="M57" s="16"/>
    </row>
    <row r="58" spans="1:13">
      <c r="A58" s="6"/>
      <c r="B58" s="16"/>
      <c r="D58" s="16"/>
      <c r="E58" s="16"/>
      <c r="F58" s="16"/>
      <c r="G58" s="16"/>
      <c r="H58" s="16"/>
      <c r="I58" s="16"/>
      <c r="J58" s="16"/>
      <c r="K58" s="5"/>
      <c r="L58" s="5"/>
      <c r="M58" s="16"/>
    </row>
  </sheetData>
  <mergeCells count="1">
    <mergeCell ref="F54:L5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87"/>
  <sheetViews>
    <sheetView topLeftCell="A66" workbookViewId="0">
      <selection activeCell="F84" sqref="F84:L84"/>
    </sheetView>
  </sheetViews>
  <sheetFormatPr defaultRowHeight="15"/>
  <cols>
    <col min="1" max="1" width="9.140625" style="16"/>
    <col min="2" max="2" width="13.85546875" customWidth="1"/>
    <col min="3" max="3" width="9.140625" hidden="1" customWidth="1"/>
    <col min="4" max="4" width="16.140625" customWidth="1"/>
    <col min="5" max="5" width="11.5703125" customWidth="1"/>
    <col min="6" max="6" width="20.42578125" customWidth="1"/>
    <col min="7" max="7" width="13.42578125" customWidth="1"/>
    <col min="8" max="8" width="14.7109375" customWidth="1"/>
    <col min="9" max="9" width="14.5703125" style="16" customWidth="1"/>
    <col min="10" max="10" width="13" customWidth="1"/>
    <col min="11" max="11" width="14.7109375" customWidth="1"/>
    <col min="12" max="12" width="14.28515625" customWidth="1"/>
    <col min="13" max="13" width="14.57031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45047</v>
      </c>
      <c r="B2" s="16" t="s">
        <v>20</v>
      </c>
      <c r="D2" s="16" t="s">
        <v>36</v>
      </c>
      <c r="E2" s="16">
        <v>5000</v>
      </c>
      <c r="F2" s="16" t="s">
        <v>10</v>
      </c>
      <c r="G2" s="16">
        <v>237.2</v>
      </c>
      <c r="H2" s="16">
        <v>236</v>
      </c>
      <c r="I2" s="16">
        <v>239</v>
      </c>
      <c r="J2" s="16">
        <v>238.3</v>
      </c>
      <c r="K2" s="5">
        <f t="shared" ref="K2:K64" si="0">IF(F2="BUY",J2-G2,G2-J2)</f>
        <v>1.1000000000000227</v>
      </c>
      <c r="L2" s="5">
        <f t="shared" ref="L2:L65" si="1">(K2*E2)</f>
        <v>5500.0000000001137</v>
      </c>
      <c r="M2" s="16" t="s">
        <v>32</v>
      </c>
    </row>
    <row r="3" spans="1:13">
      <c r="A3" s="6">
        <v>45047</v>
      </c>
      <c r="B3" s="16" t="s">
        <v>38</v>
      </c>
      <c r="D3" s="16" t="s">
        <v>36</v>
      </c>
      <c r="E3" s="16">
        <v>100</v>
      </c>
      <c r="F3" s="16" t="s">
        <v>10</v>
      </c>
      <c r="G3" s="16">
        <v>6170</v>
      </c>
      <c r="H3" s="16">
        <v>6100</v>
      </c>
      <c r="I3" s="16">
        <v>6280</v>
      </c>
      <c r="J3" s="16">
        <v>6202</v>
      </c>
      <c r="K3" s="5">
        <f t="shared" si="0"/>
        <v>32</v>
      </c>
      <c r="L3" s="5">
        <f t="shared" si="1"/>
        <v>3200</v>
      </c>
      <c r="M3" s="16" t="s">
        <v>32</v>
      </c>
    </row>
    <row r="4" spans="1:13">
      <c r="A4" s="6">
        <v>45048</v>
      </c>
      <c r="B4" s="16" t="s">
        <v>43</v>
      </c>
      <c r="D4" s="16" t="s">
        <v>36</v>
      </c>
      <c r="E4" s="16">
        <v>10000</v>
      </c>
      <c r="F4" s="16" t="s">
        <v>12</v>
      </c>
      <c r="G4" s="16">
        <v>102.32</v>
      </c>
      <c r="H4" s="16">
        <v>102.52</v>
      </c>
      <c r="I4" s="16">
        <v>101.8</v>
      </c>
      <c r="J4" s="16">
        <v>102.24</v>
      </c>
      <c r="K4" s="5">
        <f t="shared" si="0"/>
        <v>7.9999999999998295E-2</v>
      </c>
      <c r="L4" s="5">
        <f t="shared" si="1"/>
        <v>799.99999999998295</v>
      </c>
      <c r="M4" s="16" t="s">
        <v>32</v>
      </c>
    </row>
    <row r="5" spans="1:13">
      <c r="A5" s="6">
        <v>45048</v>
      </c>
      <c r="B5" s="16" t="s">
        <v>42</v>
      </c>
      <c r="D5" s="16" t="s">
        <v>36</v>
      </c>
      <c r="E5" s="16">
        <v>20</v>
      </c>
      <c r="F5" s="16" t="s">
        <v>12</v>
      </c>
      <c r="G5" s="16">
        <v>59980</v>
      </c>
      <c r="H5" s="16">
        <v>60200</v>
      </c>
      <c r="I5" s="16">
        <v>59700</v>
      </c>
      <c r="J5" s="16">
        <v>59920</v>
      </c>
      <c r="K5" s="5">
        <f t="shared" si="0"/>
        <v>60</v>
      </c>
      <c r="L5" s="5">
        <f t="shared" si="1"/>
        <v>1200</v>
      </c>
      <c r="M5" s="16" t="s">
        <v>32</v>
      </c>
    </row>
    <row r="6" spans="1:13">
      <c r="A6" s="6">
        <v>45049</v>
      </c>
      <c r="B6" s="16" t="s">
        <v>41</v>
      </c>
      <c r="D6" s="16" t="s">
        <v>36</v>
      </c>
      <c r="E6" s="16">
        <v>5000</v>
      </c>
      <c r="F6" s="16" t="s">
        <v>12</v>
      </c>
      <c r="G6" s="16">
        <v>209.5</v>
      </c>
      <c r="H6" s="16">
        <v>211</v>
      </c>
      <c r="I6" s="16">
        <v>207</v>
      </c>
      <c r="J6" s="16">
        <v>209.15</v>
      </c>
      <c r="K6" s="5">
        <f t="shared" si="0"/>
        <v>0.34999999999999432</v>
      </c>
      <c r="L6" s="5">
        <f t="shared" si="1"/>
        <v>1749.9999999999716</v>
      </c>
      <c r="M6" s="16" t="s">
        <v>32</v>
      </c>
    </row>
    <row r="7" spans="1:13">
      <c r="A7" s="6">
        <v>45049</v>
      </c>
      <c r="B7" s="16" t="s">
        <v>20</v>
      </c>
      <c r="D7" s="16" t="s">
        <v>36</v>
      </c>
      <c r="E7" s="16">
        <v>5000</v>
      </c>
      <c r="F7" s="16" t="s">
        <v>12</v>
      </c>
      <c r="G7" s="16">
        <v>234.5</v>
      </c>
      <c r="H7" s="16">
        <v>235.1</v>
      </c>
      <c r="I7" s="16">
        <v>233.7</v>
      </c>
      <c r="J7" s="16">
        <v>234.2</v>
      </c>
      <c r="K7" s="5">
        <f t="shared" si="0"/>
        <v>0.30000000000001137</v>
      </c>
      <c r="L7" s="5">
        <f t="shared" si="1"/>
        <v>1500.0000000000568</v>
      </c>
      <c r="M7" s="16" t="s">
        <v>32</v>
      </c>
    </row>
    <row r="8" spans="1:13">
      <c r="A8" s="6">
        <v>45050</v>
      </c>
      <c r="B8" s="16" t="s">
        <v>39</v>
      </c>
      <c r="D8" s="16" t="s">
        <v>36</v>
      </c>
      <c r="E8" s="16">
        <v>10000</v>
      </c>
      <c r="F8" s="16" t="s">
        <v>12</v>
      </c>
      <c r="G8" s="16">
        <v>90.56</v>
      </c>
      <c r="H8" s="16">
        <v>90.76</v>
      </c>
      <c r="I8" s="16">
        <v>90.3</v>
      </c>
      <c r="J8" s="16">
        <v>90.47</v>
      </c>
      <c r="K8" s="5">
        <f t="shared" si="0"/>
        <v>9.0000000000003411E-2</v>
      </c>
      <c r="L8" s="5">
        <f t="shared" si="1"/>
        <v>900.00000000003411</v>
      </c>
      <c r="M8" s="16" t="s">
        <v>32</v>
      </c>
    </row>
    <row r="9" spans="1:13">
      <c r="A9" s="6">
        <v>45050</v>
      </c>
      <c r="B9" s="16" t="s">
        <v>43</v>
      </c>
      <c r="D9" s="16" t="s">
        <v>36</v>
      </c>
      <c r="E9" s="16">
        <v>10000</v>
      </c>
      <c r="F9" s="16" t="s">
        <v>12</v>
      </c>
      <c r="G9" s="16">
        <v>102.8</v>
      </c>
      <c r="H9" s="16">
        <v>102.91</v>
      </c>
      <c r="I9" s="16">
        <v>101.6</v>
      </c>
      <c r="J9" s="16">
        <v>102.91</v>
      </c>
      <c r="K9" s="5">
        <f t="shared" si="0"/>
        <v>-0.10999999999999943</v>
      </c>
      <c r="L9" s="5">
        <f t="shared" si="1"/>
        <v>-1099.9999999999943</v>
      </c>
      <c r="M9" s="16" t="s">
        <v>33</v>
      </c>
    </row>
    <row r="10" spans="1:13">
      <c r="A10" s="6">
        <v>45050</v>
      </c>
      <c r="B10" s="16" t="s">
        <v>20</v>
      </c>
      <c r="D10" s="16" t="s">
        <v>36</v>
      </c>
      <c r="E10" s="16">
        <v>5000</v>
      </c>
      <c r="F10" s="16" t="s">
        <v>12</v>
      </c>
      <c r="G10" s="16">
        <v>234</v>
      </c>
      <c r="H10" s="16">
        <v>235.5</v>
      </c>
      <c r="I10" s="16">
        <v>232</v>
      </c>
      <c r="J10" s="16">
        <v>233.4</v>
      </c>
      <c r="K10" s="5">
        <f t="shared" si="0"/>
        <v>0.59999999999999432</v>
      </c>
      <c r="L10" s="5">
        <f t="shared" si="1"/>
        <v>2999.9999999999718</v>
      </c>
      <c r="M10" s="16" t="s">
        <v>32</v>
      </c>
    </row>
    <row r="11" spans="1:13">
      <c r="A11" s="6">
        <v>45050</v>
      </c>
      <c r="B11" s="16" t="s">
        <v>38</v>
      </c>
      <c r="D11" s="16" t="s">
        <v>36</v>
      </c>
      <c r="E11" s="16">
        <v>100</v>
      </c>
      <c r="F11" s="16" t="s">
        <v>10</v>
      </c>
      <c r="G11" s="16">
        <v>5620</v>
      </c>
      <c r="H11" s="16">
        <v>5440</v>
      </c>
      <c r="I11" s="16">
        <v>5720</v>
      </c>
      <c r="J11" s="16">
        <v>5641</v>
      </c>
      <c r="K11" s="5">
        <f t="shared" si="0"/>
        <v>21</v>
      </c>
      <c r="L11" s="5">
        <f t="shared" si="1"/>
        <v>2100</v>
      </c>
      <c r="M11" s="16" t="s">
        <v>32</v>
      </c>
    </row>
    <row r="12" spans="1:13">
      <c r="A12" s="6">
        <v>45051</v>
      </c>
      <c r="B12" s="16" t="s">
        <v>45</v>
      </c>
      <c r="D12" s="16" t="s">
        <v>36</v>
      </c>
      <c r="E12" s="16">
        <v>1250</v>
      </c>
      <c r="F12" s="16" t="s">
        <v>10</v>
      </c>
      <c r="G12" s="16">
        <v>171.5</v>
      </c>
      <c r="H12" s="16">
        <v>167</v>
      </c>
      <c r="I12" s="16">
        <v>177</v>
      </c>
      <c r="J12" s="16">
        <v>172.5</v>
      </c>
      <c r="K12" s="5">
        <f t="shared" si="0"/>
        <v>1</v>
      </c>
      <c r="L12" s="5">
        <f t="shared" si="1"/>
        <v>1250</v>
      </c>
      <c r="M12" s="16" t="s">
        <v>32</v>
      </c>
    </row>
    <row r="13" spans="1:13">
      <c r="A13" s="6">
        <v>45051</v>
      </c>
      <c r="B13" s="16" t="s">
        <v>20</v>
      </c>
      <c r="D13" s="16" t="s">
        <v>36</v>
      </c>
      <c r="E13" s="16">
        <v>5000</v>
      </c>
      <c r="F13" s="16" t="s">
        <v>12</v>
      </c>
      <c r="G13" s="16">
        <v>235.6</v>
      </c>
      <c r="H13" s="16">
        <v>237.1</v>
      </c>
      <c r="I13" s="16">
        <v>233.5</v>
      </c>
      <c r="J13" s="16">
        <v>237.1</v>
      </c>
      <c r="K13" s="5">
        <f t="shared" si="0"/>
        <v>-1.5</v>
      </c>
      <c r="L13" s="5">
        <f t="shared" si="1"/>
        <v>-7500</v>
      </c>
      <c r="M13" s="16" t="s">
        <v>33</v>
      </c>
    </row>
    <row r="14" spans="1:13">
      <c r="A14" s="6">
        <v>45051</v>
      </c>
      <c r="B14" s="16" t="s">
        <v>38</v>
      </c>
      <c r="D14" s="16" t="s">
        <v>36</v>
      </c>
      <c r="E14" s="16">
        <v>100</v>
      </c>
      <c r="F14" s="16" t="s">
        <v>10</v>
      </c>
      <c r="G14" s="16">
        <v>5740</v>
      </c>
      <c r="H14" s="16">
        <v>5670</v>
      </c>
      <c r="I14" s="16">
        <v>5800</v>
      </c>
      <c r="J14" s="16">
        <v>5779</v>
      </c>
      <c r="K14" s="5">
        <f t="shared" si="0"/>
        <v>39</v>
      </c>
      <c r="L14" s="5">
        <f t="shared" si="1"/>
        <v>3900</v>
      </c>
      <c r="M14" s="16" t="s">
        <v>32</v>
      </c>
    </row>
    <row r="15" spans="1:13">
      <c r="A15" s="6">
        <v>45051</v>
      </c>
      <c r="B15" s="16" t="s">
        <v>45</v>
      </c>
      <c r="D15" s="16" t="s">
        <v>36</v>
      </c>
      <c r="E15" s="16">
        <v>1250</v>
      </c>
      <c r="F15" s="16" t="s">
        <v>10</v>
      </c>
      <c r="G15" s="16">
        <v>172</v>
      </c>
      <c r="H15" s="16">
        <v>167</v>
      </c>
      <c r="I15" s="16">
        <v>190</v>
      </c>
      <c r="J15" s="16">
        <v>182.7</v>
      </c>
      <c r="K15" s="5">
        <f t="shared" si="0"/>
        <v>10.699999999999989</v>
      </c>
      <c r="L15" s="5">
        <f t="shared" si="1"/>
        <v>13374.999999999985</v>
      </c>
      <c r="M15" s="16" t="s">
        <v>32</v>
      </c>
    </row>
    <row r="16" spans="1:13">
      <c r="A16" s="6">
        <v>45051</v>
      </c>
      <c r="B16" s="16" t="s">
        <v>37</v>
      </c>
      <c r="D16" s="16" t="s">
        <v>36</v>
      </c>
      <c r="E16" s="16">
        <v>10</v>
      </c>
      <c r="F16" s="16" t="s">
        <v>12</v>
      </c>
      <c r="G16" s="16">
        <v>77400</v>
      </c>
      <c r="H16" s="16">
        <v>77800</v>
      </c>
      <c r="I16" s="16">
        <v>76500</v>
      </c>
      <c r="J16" s="16">
        <v>77040</v>
      </c>
      <c r="K16" s="5">
        <f t="shared" si="0"/>
        <v>360</v>
      </c>
      <c r="L16" s="5">
        <f t="shared" si="1"/>
        <v>3600</v>
      </c>
      <c r="M16" s="16" t="s">
        <v>32</v>
      </c>
    </row>
    <row r="17" spans="1:13">
      <c r="A17" s="6">
        <v>45051</v>
      </c>
      <c r="B17" s="16" t="s">
        <v>17</v>
      </c>
      <c r="D17" s="16" t="s">
        <v>36</v>
      </c>
      <c r="E17" s="16">
        <v>2500</v>
      </c>
      <c r="F17" s="16" t="s">
        <v>10</v>
      </c>
      <c r="G17" s="16">
        <v>742.5</v>
      </c>
      <c r="H17" s="16">
        <v>738</v>
      </c>
      <c r="I17" s="16">
        <v>750</v>
      </c>
      <c r="J17" s="16">
        <v>747</v>
      </c>
      <c r="K17" s="5">
        <f t="shared" si="0"/>
        <v>4.5</v>
      </c>
      <c r="L17" s="5">
        <f t="shared" si="1"/>
        <v>11250</v>
      </c>
      <c r="M17" s="16" t="s">
        <v>32</v>
      </c>
    </row>
    <row r="18" spans="1:13">
      <c r="A18" s="6">
        <v>45054</v>
      </c>
      <c r="B18" s="16" t="s">
        <v>41</v>
      </c>
      <c r="D18" s="16" t="s">
        <v>35</v>
      </c>
      <c r="E18" s="16">
        <v>5000</v>
      </c>
      <c r="F18" s="16" t="s">
        <v>10</v>
      </c>
      <c r="G18" s="16">
        <v>208.8</v>
      </c>
      <c r="H18" s="16">
        <v>211</v>
      </c>
      <c r="I18" s="16">
        <v>207.5</v>
      </c>
      <c r="J18" s="16">
        <v>207.5</v>
      </c>
      <c r="K18" s="5">
        <f t="shared" si="0"/>
        <v>-1.3000000000000114</v>
      </c>
      <c r="L18" s="5">
        <f t="shared" si="1"/>
        <v>-6500.0000000000564</v>
      </c>
      <c r="M18" s="16" t="s">
        <v>33</v>
      </c>
    </row>
    <row r="19" spans="1:13">
      <c r="A19" s="6">
        <v>45054</v>
      </c>
      <c r="B19" s="16" t="s">
        <v>38</v>
      </c>
      <c r="D19" s="16" t="s">
        <v>36</v>
      </c>
      <c r="E19" s="16">
        <v>100</v>
      </c>
      <c r="F19" s="16" t="s">
        <v>10</v>
      </c>
      <c r="G19" s="16">
        <v>6020</v>
      </c>
      <c r="H19" s="16">
        <v>5970</v>
      </c>
      <c r="I19" s="16">
        <v>6100</v>
      </c>
      <c r="J19" s="16">
        <v>5980</v>
      </c>
      <c r="K19" s="5">
        <f t="shared" si="0"/>
        <v>-40</v>
      </c>
      <c r="L19" s="5">
        <f t="shared" si="1"/>
        <v>-4000</v>
      </c>
      <c r="M19" s="16" t="s">
        <v>33</v>
      </c>
    </row>
    <row r="20" spans="1:13">
      <c r="A20" s="6">
        <v>45054</v>
      </c>
      <c r="B20" s="16" t="s">
        <v>42</v>
      </c>
      <c r="D20" s="16" t="s">
        <v>36</v>
      </c>
      <c r="E20" s="16">
        <v>20</v>
      </c>
      <c r="F20" s="16" t="s">
        <v>12</v>
      </c>
      <c r="G20" s="16">
        <v>59850</v>
      </c>
      <c r="H20" s="16">
        <v>60100</v>
      </c>
      <c r="I20" s="16">
        <v>59600</v>
      </c>
      <c r="J20" s="16">
        <v>60100</v>
      </c>
      <c r="K20" s="5">
        <f t="shared" si="0"/>
        <v>-250</v>
      </c>
      <c r="L20" s="5">
        <f t="shared" si="1"/>
        <v>-5000</v>
      </c>
      <c r="M20" s="16" t="s">
        <v>33</v>
      </c>
    </row>
    <row r="21" spans="1:13">
      <c r="A21" s="6">
        <v>45055</v>
      </c>
      <c r="B21" s="16" t="s">
        <v>42</v>
      </c>
      <c r="D21" s="16" t="s">
        <v>36</v>
      </c>
      <c r="E21" s="16">
        <v>20</v>
      </c>
      <c r="F21" s="16" t="s">
        <v>12</v>
      </c>
      <c r="G21" s="16">
        <v>61070</v>
      </c>
      <c r="H21" s="16">
        <v>61300</v>
      </c>
      <c r="I21" s="16">
        <v>60800</v>
      </c>
      <c r="J21" s="16">
        <v>61300</v>
      </c>
      <c r="K21" s="5">
        <f t="shared" si="0"/>
        <v>-230</v>
      </c>
      <c r="L21" s="5">
        <f t="shared" si="1"/>
        <v>-4600</v>
      </c>
      <c r="M21" s="16" t="s">
        <v>33</v>
      </c>
    </row>
    <row r="22" spans="1:13">
      <c r="A22" s="6">
        <v>45055</v>
      </c>
      <c r="B22" s="16" t="s">
        <v>17</v>
      </c>
      <c r="D22" s="16" t="s">
        <v>36</v>
      </c>
      <c r="E22" s="16">
        <v>2500</v>
      </c>
      <c r="F22" s="16" t="s">
        <v>10</v>
      </c>
      <c r="G22" s="16">
        <v>751</v>
      </c>
      <c r="H22" s="16">
        <v>748</v>
      </c>
      <c r="I22" s="16">
        <v>756</v>
      </c>
      <c r="J22" s="16">
        <v>751.3</v>
      </c>
      <c r="K22" s="5">
        <f t="shared" si="0"/>
        <v>0.29999999999995453</v>
      </c>
      <c r="L22" s="5">
        <f t="shared" si="1"/>
        <v>749.99999999988631</v>
      </c>
      <c r="M22" s="16" t="s">
        <v>32</v>
      </c>
    </row>
    <row r="23" spans="1:13">
      <c r="A23" s="6">
        <v>45055</v>
      </c>
      <c r="B23" s="16" t="s">
        <v>38</v>
      </c>
      <c r="D23" s="16" t="s">
        <v>36</v>
      </c>
      <c r="E23" s="16">
        <v>100</v>
      </c>
      <c r="F23" s="16" t="s">
        <v>10</v>
      </c>
      <c r="G23" s="16">
        <v>5960</v>
      </c>
      <c r="H23" s="16">
        <v>5910</v>
      </c>
      <c r="I23" s="16">
        <v>6040</v>
      </c>
      <c r="J23" s="16">
        <v>5977</v>
      </c>
      <c r="K23" s="5">
        <f t="shared" si="0"/>
        <v>17</v>
      </c>
      <c r="L23" s="5">
        <f t="shared" si="1"/>
        <v>1700</v>
      </c>
      <c r="M23" s="16" t="s">
        <v>32</v>
      </c>
    </row>
    <row r="24" spans="1:13">
      <c r="A24" s="6">
        <v>45055</v>
      </c>
      <c r="B24" s="16" t="s">
        <v>17</v>
      </c>
      <c r="D24" s="16" t="s">
        <v>36</v>
      </c>
      <c r="E24" s="16">
        <v>2500</v>
      </c>
      <c r="F24" s="16" t="s">
        <v>10</v>
      </c>
      <c r="G24" s="16">
        <v>751</v>
      </c>
      <c r="H24" s="16">
        <v>756</v>
      </c>
      <c r="I24" s="16">
        <v>747.6</v>
      </c>
      <c r="J24" s="16">
        <v>752</v>
      </c>
      <c r="K24" s="5">
        <f t="shared" si="0"/>
        <v>1</v>
      </c>
      <c r="L24" s="5">
        <f t="shared" si="1"/>
        <v>2500</v>
      </c>
      <c r="M24" s="16" t="s">
        <v>32</v>
      </c>
    </row>
    <row r="25" spans="1:13">
      <c r="A25" s="6">
        <v>45056</v>
      </c>
      <c r="B25" s="16" t="s">
        <v>43</v>
      </c>
      <c r="D25" s="16" t="s">
        <v>36</v>
      </c>
      <c r="E25" s="16">
        <v>10000</v>
      </c>
      <c r="F25" s="16" t="s">
        <v>12</v>
      </c>
      <c r="G25" s="16">
        <v>103.6</v>
      </c>
      <c r="H25" s="16">
        <v>103.9</v>
      </c>
      <c r="I25" s="16">
        <v>103.2</v>
      </c>
      <c r="J25" s="16">
        <v>103.36</v>
      </c>
      <c r="K25" s="5">
        <f t="shared" si="0"/>
        <v>0.23999999999999488</v>
      </c>
      <c r="L25" s="5">
        <f t="shared" si="1"/>
        <v>2399.9999999999491</v>
      </c>
      <c r="M25" s="16" t="s">
        <v>32</v>
      </c>
    </row>
    <row r="26" spans="1:13">
      <c r="A26" s="6">
        <v>45056</v>
      </c>
      <c r="B26" s="16" t="s">
        <v>38</v>
      </c>
      <c r="D26" s="16" t="s">
        <v>36</v>
      </c>
      <c r="E26" s="16">
        <v>100</v>
      </c>
      <c r="F26" s="16" t="s">
        <v>12</v>
      </c>
      <c r="G26" s="16">
        <v>6000</v>
      </c>
      <c r="H26" s="16">
        <v>6040</v>
      </c>
      <c r="I26" s="16">
        <v>5930</v>
      </c>
      <c r="J26" s="16">
        <v>6040</v>
      </c>
      <c r="K26" s="5">
        <f t="shared" si="0"/>
        <v>-40</v>
      </c>
      <c r="L26" s="5">
        <f t="shared" si="1"/>
        <v>-4000</v>
      </c>
      <c r="M26" s="16" t="s">
        <v>33</v>
      </c>
    </row>
    <row r="27" spans="1:13">
      <c r="A27" s="6">
        <v>45056</v>
      </c>
      <c r="B27" s="16" t="s">
        <v>41</v>
      </c>
      <c r="D27" s="16" t="s">
        <v>36</v>
      </c>
      <c r="E27" s="16">
        <v>5000</v>
      </c>
      <c r="F27" s="16" t="s">
        <v>10</v>
      </c>
      <c r="G27" s="16">
        <v>208</v>
      </c>
      <c r="H27" s="16">
        <v>207</v>
      </c>
      <c r="I27" s="16">
        <v>210</v>
      </c>
      <c r="J27" s="16">
        <v>207.8</v>
      </c>
      <c r="K27" s="5">
        <f t="shared" si="0"/>
        <v>-0.19999999999998863</v>
      </c>
      <c r="L27" s="5">
        <f t="shared" si="1"/>
        <v>-999.99999999994316</v>
      </c>
      <c r="M27" s="16" t="s">
        <v>33</v>
      </c>
    </row>
    <row r="28" spans="1:13">
      <c r="A28" s="6">
        <v>45057</v>
      </c>
      <c r="B28" s="16" t="s">
        <v>43</v>
      </c>
      <c r="D28" s="16" t="s">
        <v>36</v>
      </c>
      <c r="E28" s="16">
        <v>10000</v>
      </c>
      <c r="F28" s="16" t="s">
        <v>12</v>
      </c>
      <c r="G28" s="16">
        <v>103.3</v>
      </c>
      <c r="H28" s="16">
        <v>103.6</v>
      </c>
      <c r="I28" s="16">
        <v>102.9</v>
      </c>
      <c r="J28" s="16">
        <v>102.9</v>
      </c>
      <c r="K28" s="5">
        <f t="shared" si="0"/>
        <v>0.39999999999999147</v>
      </c>
      <c r="L28" s="5">
        <f t="shared" si="1"/>
        <v>3999.9999999999145</v>
      </c>
      <c r="M28" s="16" t="s">
        <v>32</v>
      </c>
    </row>
    <row r="29" spans="1:13">
      <c r="A29" s="6">
        <v>45057</v>
      </c>
      <c r="B29" s="16" t="s">
        <v>38</v>
      </c>
      <c r="D29" s="16" t="s">
        <v>36</v>
      </c>
      <c r="E29" s="16">
        <v>100</v>
      </c>
      <c r="F29" s="16" t="s">
        <v>12</v>
      </c>
      <c r="G29" s="16">
        <v>6015</v>
      </c>
      <c r="H29" s="16">
        <v>6070</v>
      </c>
      <c r="I29" s="16">
        <v>5900</v>
      </c>
      <c r="J29" s="16">
        <v>5950</v>
      </c>
      <c r="K29" s="5">
        <f t="shared" si="0"/>
        <v>65</v>
      </c>
      <c r="L29" s="5">
        <f t="shared" si="1"/>
        <v>6500</v>
      </c>
      <c r="M29" s="16" t="s">
        <v>32</v>
      </c>
    </row>
    <row r="30" spans="1:13">
      <c r="A30" s="6">
        <v>45057</v>
      </c>
      <c r="B30" s="16" t="s">
        <v>42</v>
      </c>
      <c r="D30" s="16" t="s">
        <v>36</v>
      </c>
      <c r="E30" s="16">
        <v>20</v>
      </c>
      <c r="F30" s="16" t="s">
        <v>12</v>
      </c>
      <c r="G30" s="16">
        <v>61100</v>
      </c>
      <c r="H30" s="16">
        <v>61300</v>
      </c>
      <c r="I30" s="16">
        <v>59800</v>
      </c>
      <c r="J30" s="16">
        <v>61020</v>
      </c>
      <c r="K30" s="5">
        <f t="shared" si="0"/>
        <v>80</v>
      </c>
      <c r="L30" s="5">
        <f t="shared" si="1"/>
        <v>1600</v>
      </c>
      <c r="M30" s="16" t="s">
        <v>32</v>
      </c>
    </row>
    <row r="31" spans="1:13">
      <c r="A31" s="6">
        <v>45057</v>
      </c>
      <c r="B31" s="16" t="s">
        <v>42</v>
      </c>
      <c r="D31" s="16" t="s">
        <v>36</v>
      </c>
      <c r="E31" s="16">
        <v>20</v>
      </c>
      <c r="F31" s="16" t="s">
        <v>12</v>
      </c>
      <c r="G31" s="16">
        <v>61375</v>
      </c>
      <c r="H31" s="16">
        <v>61610</v>
      </c>
      <c r="I31" s="16">
        <v>61000</v>
      </c>
      <c r="J31" s="16">
        <v>61140</v>
      </c>
      <c r="K31" s="5">
        <f t="shared" si="0"/>
        <v>235</v>
      </c>
      <c r="L31" s="5">
        <f t="shared" si="1"/>
        <v>4700</v>
      </c>
      <c r="M31" s="16" t="s">
        <v>32</v>
      </c>
    </row>
    <row r="32" spans="1:13">
      <c r="A32" s="6">
        <v>45057</v>
      </c>
      <c r="B32" s="16" t="s">
        <v>151</v>
      </c>
      <c r="D32" s="16" t="s">
        <v>36</v>
      </c>
      <c r="E32" s="16">
        <v>5000</v>
      </c>
      <c r="F32" s="16" t="s">
        <v>12</v>
      </c>
      <c r="G32" s="16">
        <v>207</v>
      </c>
      <c r="H32" s="16">
        <v>208.6</v>
      </c>
      <c r="I32" s="16">
        <v>204</v>
      </c>
      <c r="J32" s="16">
        <v>206.3</v>
      </c>
      <c r="K32" s="5">
        <f t="shared" si="0"/>
        <v>0.69999999999998863</v>
      </c>
      <c r="L32" s="5">
        <f t="shared" si="1"/>
        <v>3499.9999999999432</v>
      </c>
      <c r="M32" s="16" t="s">
        <v>32</v>
      </c>
    </row>
    <row r="33" spans="1:13">
      <c r="A33" s="6">
        <v>45057</v>
      </c>
      <c r="B33" s="16" t="s">
        <v>20</v>
      </c>
      <c r="D33" s="16" t="s">
        <v>36</v>
      </c>
      <c r="E33" s="16">
        <v>5000</v>
      </c>
      <c r="F33" s="16" t="s">
        <v>12</v>
      </c>
      <c r="G33" s="16">
        <v>231.3</v>
      </c>
      <c r="H33" s="16">
        <v>233</v>
      </c>
      <c r="I33" s="16">
        <v>229</v>
      </c>
      <c r="J33" s="16">
        <v>230.8</v>
      </c>
      <c r="K33" s="5">
        <f t="shared" si="0"/>
        <v>0.5</v>
      </c>
      <c r="L33" s="5">
        <f t="shared" si="1"/>
        <v>2500</v>
      </c>
      <c r="M33" s="16" t="s">
        <v>32</v>
      </c>
    </row>
    <row r="34" spans="1:13">
      <c r="A34" s="6">
        <v>45058</v>
      </c>
      <c r="B34" s="16" t="s">
        <v>43</v>
      </c>
      <c r="D34" s="16" t="s">
        <v>35</v>
      </c>
      <c r="E34" s="16">
        <v>10000</v>
      </c>
      <c r="F34" s="16" t="s">
        <v>12</v>
      </c>
      <c r="G34" s="16">
        <v>102.97</v>
      </c>
      <c r="H34" s="16">
        <v>103.25</v>
      </c>
      <c r="I34" s="16">
        <v>102.7</v>
      </c>
      <c r="J34" s="16">
        <v>102.9</v>
      </c>
      <c r="K34" s="5">
        <f t="shared" si="0"/>
        <v>6.9999999999993179E-2</v>
      </c>
      <c r="L34" s="5">
        <f t="shared" si="1"/>
        <v>699.99999999993179</v>
      </c>
      <c r="M34" s="16" t="s">
        <v>32</v>
      </c>
    </row>
    <row r="35" spans="1:13">
      <c r="A35" s="6">
        <v>45058</v>
      </c>
      <c r="B35" s="16" t="s">
        <v>41</v>
      </c>
      <c r="D35" s="16" t="s">
        <v>35</v>
      </c>
      <c r="E35" s="16">
        <v>5000</v>
      </c>
      <c r="F35" s="16" t="s">
        <v>12</v>
      </c>
      <c r="G35" s="16">
        <v>205.6</v>
      </c>
      <c r="H35" s="16">
        <v>207</v>
      </c>
      <c r="I35" s="16">
        <v>204</v>
      </c>
      <c r="J35" s="16">
        <v>207</v>
      </c>
      <c r="K35" s="5">
        <f t="shared" si="0"/>
        <v>-1.4000000000000057</v>
      </c>
      <c r="L35" s="5">
        <f t="shared" si="1"/>
        <v>-7000.0000000000282</v>
      </c>
      <c r="M35" s="16" t="s">
        <v>33</v>
      </c>
    </row>
    <row r="36" spans="1:13">
      <c r="A36" s="6">
        <v>45058</v>
      </c>
      <c r="B36" s="16" t="s">
        <v>42</v>
      </c>
      <c r="D36" s="16" t="s">
        <v>36</v>
      </c>
      <c r="E36" s="16">
        <v>20</v>
      </c>
      <c r="F36" s="16" t="s">
        <v>12</v>
      </c>
      <c r="G36" s="16">
        <v>60700</v>
      </c>
      <c r="H36" s="16">
        <v>60900</v>
      </c>
      <c r="I36" s="16">
        <v>60400</v>
      </c>
      <c r="J36" s="16">
        <v>60570</v>
      </c>
      <c r="K36" s="5">
        <f t="shared" si="0"/>
        <v>130</v>
      </c>
      <c r="L36" s="5">
        <f t="shared" si="1"/>
        <v>2600</v>
      </c>
      <c r="M36" s="16" t="s">
        <v>32</v>
      </c>
    </row>
    <row r="37" spans="1:13">
      <c r="A37" s="6">
        <v>45058</v>
      </c>
      <c r="B37" s="16" t="s">
        <v>38</v>
      </c>
      <c r="D37" s="16" t="s">
        <v>36</v>
      </c>
      <c r="E37" s="16">
        <v>100</v>
      </c>
      <c r="F37" s="16" t="s">
        <v>12</v>
      </c>
      <c r="G37" s="16">
        <v>5880</v>
      </c>
      <c r="H37" s="16">
        <v>5920</v>
      </c>
      <c r="I37" s="16">
        <v>5820</v>
      </c>
      <c r="J37" s="16">
        <v>5833</v>
      </c>
      <c r="K37" s="5">
        <f t="shared" si="0"/>
        <v>47</v>
      </c>
      <c r="L37" s="5">
        <f t="shared" si="1"/>
        <v>4700</v>
      </c>
      <c r="M37" s="16" t="s">
        <v>32</v>
      </c>
    </row>
    <row r="38" spans="1:13">
      <c r="A38" s="6">
        <v>45058</v>
      </c>
      <c r="B38" s="16" t="s">
        <v>20</v>
      </c>
      <c r="D38" s="16" t="s">
        <v>36</v>
      </c>
      <c r="E38" s="16">
        <v>5000</v>
      </c>
      <c r="F38" s="16" t="s">
        <v>12</v>
      </c>
      <c r="G38" s="16">
        <v>229.5</v>
      </c>
      <c r="H38" s="16">
        <v>231.1</v>
      </c>
      <c r="I38" s="16">
        <v>227</v>
      </c>
      <c r="J38" s="16">
        <v>228</v>
      </c>
      <c r="K38" s="5">
        <f t="shared" si="0"/>
        <v>1.5</v>
      </c>
      <c r="L38" s="5">
        <f t="shared" si="1"/>
        <v>7500</v>
      </c>
      <c r="M38" s="16" t="s">
        <v>32</v>
      </c>
    </row>
    <row r="39" spans="1:13">
      <c r="A39" s="6">
        <v>45061</v>
      </c>
      <c r="B39" s="16" t="s">
        <v>43</v>
      </c>
      <c r="D39" s="16" t="s">
        <v>35</v>
      </c>
      <c r="E39" s="16">
        <v>10000</v>
      </c>
      <c r="F39" s="16" t="s">
        <v>12</v>
      </c>
      <c r="G39" s="16">
        <v>102.83</v>
      </c>
      <c r="H39" s="16">
        <v>103.1</v>
      </c>
      <c r="I39" s="16">
        <v>102.45</v>
      </c>
      <c r="J39" s="16">
        <v>102.67</v>
      </c>
      <c r="K39" s="5">
        <f t="shared" si="0"/>
        <v>0.15999999999999659</v>
      </c>
      <c r="L39" s="5">
        <f t="shared" si="1"/>
        <v>1599.9999999999659</v>
      </c>
      <c r="M39" s="16" t="s">
        <v>32</v>
      </c>
    </row>
    <row r="40" spans="1:13">
      <c r="A40" s="6">
        <v>45061</v>
      </c>
      <c r="B40" s="16" t="s">
        <v>37</v>
      </c>
      <c r="D40" s="16" t="s">
        <v>36</v>
      </c>
      <c r="E40" s="16">
        <v>10</v>
      </c>
      <c r="F40" s="16" t="s">
        <v>12</v>
      </c>
      <c r="G40" s="16">
        <v>73400</v>
      </c>
      <c r="H40" s="16">
        <v>73800</v>
      </c>
      <c r="I40" s="16">
        <v>72900</v>
      </c>
      <c r="J40" s="16">
        <v>73060</v>
      </c>
      <c r="K40" s="5">
        <f t="shared" si="0"/>
        <v>340</v>
      </c>
      <c r="L40" s="5">
        <f t="shared" si="1"/>
        <v>3400</v>
      </c>
      <c r="M40" s="16" t="s">
        <v>32</v>
      </c>
    </row>
    <row r="41" spans="1:13">
      <c r="A41" s="6">
        <v>45061</v>
      </c>
      <c r="B41" s="16" t="s">
        <v>42</v>
      </c>
      <c r="D41" s="16" t="s">
        <v>36</v>
      </c>
      <c r="E41" s="16">
        <v>20</v>
      </c>
      <c r="F41" s="16" t="s">
        <v>12</v>
      </c>
      <c r="G41" s="16">
        <v>60950</v>
      </c>
      <c r="H41" s="16">
        <v>61100</v>
      </c>
      <c r="I41" s="16">
        <v>60700</v>
      </c>
      <c r="J41" s="16">
        <v>60880</v>
      </c>
      <c r="K41" s="5">
        <f t="shared" si="0"/>
        <v>70</v>
      </c>
      <c r="L41" s="5">
        <f t="shared" si="1"/>
        <v>1400</v>
      </c>
      <c r="M41" s="16" t="s">
        <v>32</v>
      </c>
    </row>
    <row r="42" spans="1:13">
      <c r="A42" s="6">
        <v>45061</v>
      </c>
      <c r="B42" s="16" t="s">
        <v>41</v>
      </c>
      <c r="D42" s="16" t="s">
        <v>36</v>
      </c>
      <c r="E42" s="16">
        <v>5000</v>
      </c>
      <c r="F42" s="16" t="s">
        <v>12</v>
      </c>
      <c r="G42" s="16">
        <v>207.5</v>
      </c>
      <c r="H42" s="16">
        <v>208.6</v>
      </c>
      <c r="I42" s="16">
        <v>205</v>
      </c>
      <c r="J42" s="16">
        <v>206.4</v>
      </c>
      <c r="K42" s="5">
        <f t="shared" si="0"/>
        <v>1.0999999999999943</v>
      </c>
      <c r="L42" s="5">
        <f t="shared" si="1"/>
        <v>5499.9999999999718</v>
      </c>
      <c r="M42" s="16" t="s">
        <v>32</v>
      </c>
    </row>
    <row r="43" spans="1:13">
      <c r="A43" s="6">
        <v>45062</v>
      </c>
      <c r="B43" s="16" t="s">
        <v>39</v>
      </c>
      <c r="D43" s="16" t="s">
        <v>35</v>
      </c>
      <c r="E43" s="16">
        <v>10000</v>
      </c>
      <c r="F43" s="16" t="s">
        <v>10</v>
      </c>
      <c r="G43" s="16">
        <v>89.63</v>
      </c>
      <c r="H43" s="16">
        <v>89.43</v>
      </c>
      <c r="I43" s="16">
        <v>89.9</v>
      </c>
      <c r="J43" s="16">
        <v>89.43</v>
      </c>
      <c r="K43" s="5">
        <f t="shared" si="0"/>
        <v>-0.19999999999998863</v>
      </c>
      <c r="L43" s="5">
        <f t="shared" si="1"/>
        <v>-1999.9999999998863</v>
      </c>
      <c r="M43" s="16" t="s">
        <v>33</v>
      </c>
    </row>
    <row r="44" spans="1:13">
      <c r="A44" s="6">
        <v>45062</v>
      </c>
      <c r="B44" s="16" t="s">
        <v>20</v>
      </c>
      <c r="D44" s="16" t="s">
        <v>36</v>
      </c>
      <c r="E44" s="16">
        <v>5000</v>
      </c>
      <c r="F44" s="16" t="s">
        <v>12</v>
      </c>
      <c r="G44" s="16">
        <v>227</v>
      </c>
      <c r="H44" s="16">
        <v>228.5</v>
      </c>
      <c r="I44" s="16">
        <v>225</v>
      </c>
      <c r="J44" s="16">
        <v>226.05</v>
      </c>
      <c r="K44" s="5">
        <f t="shared" si="0"/>
        <v>0.94999999999998863</v>
      </c>
      <c r="L44" s="5">
        <f t="shared" si="1"/>
        <v>4749.9999999999436</v>
      </c>
      <c r="M44" s="16" t="s">
        <v>32</v>
      </c>
    </row>
    <row r="45" spans="1:13">
      <c r="A45" s="6">
        <v>45062</v>
      </c>
      <c r="B45" s="16" t="s">
        <v>37</v>
      </c>
      <c r="D45" s="16" t="s">
        <v>36</v>
      </c>
      <c r="E45" s="16">
        <v>10</v>
      </c>
      <c r="F45" s="16" t="s">
        <v>12</v>
      </c>
      <c r="G45" s="16">
        <v>72750</v>
      </c>
      <c r="H45" s="16">
        <v>73160</v>
      </c>
      <c r="I45" s="16">
        <v>72300</v>
      </c>
      <c r="J45" s="16">
        <v>72560</v>
      </c>
      <c r="K45" s="5">
        <f t="shared" si="0"/>
        <v>190</v>
      </c>
      <c r="L45" s="5">
        <f t="shared" si="1"/>
        <v>1900</v>
      </c>
      <c r="M45" s="16" t="s">
        <v>32</v>
      </c>
    </row>
    <row r="46" spans="1:13">
      <c r="A46" s="6">
        <v>45062</v>
      </c>
      <c r="B46" s="16" t="s">
        <v>45</v>
      </c>
      <c r="D46" s="16" t="s">
        <v>36</v>
      </c>
      <c r="E46" s="16">
        <v>1250</v>
      </c>
      <c r="F46" s="16" t="s">
        <v>10</v>
      </c>
      <c r="G46" s="16">
        <v>198.7</v>
      </c>
      <c r="H46" s="16">
        <v>194</v>
      </c>
      <c r="I46" s="16">
        <v>205</v>
      </c>
      <c r="J46" s="16">
        <v>201.5</v>
      </c>
      <c r="K46" s="5">
        <f t="shared" si="0"/>
        <v>2.8000000000000114</v>
      </c>
      <c r="L46" s="5">
        <f t="shared" si="1"/>
        <v>3500.0000000000141</v>
      </c>
      <c r="M46" s="16" t="s">
        <v>32</v>
      </c>
    </row>
    <row r="47" spans="1:13">
      <c r="A47" s="6">
        <v>45063</v>
      </c>
      <c r="B47" s="16" t="s">
        <v>39</v>
      </c>
      <c r="D47" s="16" t="s">
        <v>36</v>
      </c>
      <c r="E47" s="16">
        <v>10000</v>
      </c>
      <c r="F47" s="16" t="s">
        <v>12</v>
      </c>
      <c r="G47" s="16">
        <v>89.44</v>
      </c>
      <c r="H47" s="16">
        <v>89.65</v>
      </c>
      <c r="I47" s="16">
        <v>89.2</v>
      </c>
      <c r="J47" s="16">
        <v>89.32</v>
      </c>
      <c r="K47" s="5">
        <f t="shared" si="0"/>
        <v>0.12000000000000455</v>
      </c>
      <c r="L47" s="5">
        <f t="shared" si="1"/>
        <v>1200.0000000000455</v>
      </c>
      <c r="M47" s="16" t="s">
        <v>32</v>
      </c>
    </row>
    <row r="48" spans="1:13">
      <c r="A48" s="6">
        <v>45063</v>
      </c>
      <c r="B48" s="16" t="s">
        <v>37</v>
      </c>
      <c r="D48" s="16" t="s">
        <v>36</v>
      </c>
      <c r="E48" s="16">
        <v>10</v>
      </c>
      <c r="F48" s="16" t="s">
        <v>12</v>
      </c>
      <c r="G48" s="16">
        <v>72375</v>
      </c>
      <c r="H48" s="16">
        <v>72800</v>
      </c>
      <c r="I48" s="16">
        <v>71800</v>
      </c>
      <c r="J48" s="16">
        <v>72500</v>
      </c>
      <c r="K48" s="5">
        <f t="shared" si="0"/>
        <v>-125</v>
      </c>
      <c r="L48" s="5">
        <f t="shared" si="1"/>
        <v>-1250</v>
      </c>
      <c r="M48" s="16" t="s">
        <v>33</v>
      </c>
    </row>
    <row r="49" spans="1:13">
      <c r="A49" s="6">
        <v>45063</v>
      </c>
      <c r="B49" s="16" t="s">
        <v>43</v>
      </c>
      <c r="D49" s="16" t="s">
        <v>36</v>
      </c>
      <c r="E49" s="16">
        <v>10000</v>
      </c>
      <c r="F49" s="16" t="s">
        <v>12</v>
      </c>
      <c r="G49" s="16">
        <v>102.55</v>
      </c>
      <c r="H49" s="16">
        <v>102.75</v>
      </c>
      <c r="I49" s="16">
        <v>102.2</v>
      </c>
      <c r="J49" s="16">
        <v>102.69</v>
      </c>
      <c r="K49" s="5">
        <f t="shared" si="0"/>
        <v>-0.14000000000000057</v>
      </c>
      <c r="L49" s="5">
        <f t="shared" si="1"/>
        <v>-1400.0000000000057</v>
      </c>
      <c r="M49" s="16" t="s">
        <v>33</v>
      </c>
    </row>
    <row r="50" spans="1:13">
      <c r="A50" s="6">
        <v>45063</v>
      </c>
      <c r="B50" s="16" t="s">
        <v>37</v>
      </c>
      <c r="D50" s="16" t="s">
        <v>36</v>
      </c>
      <c r="E50" s="16">
        <v>10</v>
      </c>
      <c r="F50" s="16" t="s">
        <v>12</v>
      </c>
      <c r="G50" s="16">
        <v>72500</v>
      </c>
      <c r="H50" s="16">
        <v>72800</v>
      </c>
      <c r="J50" s="16">
        <v>72430</v>
      </c>
      <c r="K50" s="5">
        <f t="shared" si="0"/>
        <v>70</v>
      </c>
      <c r="L50" s="5">
        <f t="shared" si="1"/>
        <v>700</v>
      </c>
      <c r="M50" s="16" t="s">
        <v>32</v>
      </c>
    </row>
    <row r="51" spans="1:13">
      <c r="A51" s="6">
        <v>45063</v>
      </c>
      <c r="B51" s="16" t="s">
        <v>20</v>
      </c>
      <c r="D51" s="16" t="s">
        <v>36</v>
      </c>
      <c r="E51" s="16">
        <v>5000</v>
      </c>
      <c r="F51" s="16" t="s">
        <v>12</v>
      </c>
      <c r="G51" s="16">
        <v>227.3</v>
      </c>
      <c r="H51" s="16">
        <v>228.8</v>
      </c>
      <c r="I51" s="16">
        <v>225</v>
      </c>
      <c r="J51" s="16">
        <v>227</v>
      </c>
      <c r="K51" s="5">
        <f t="shared" si="0"/>
        <v>0.30000000000001137</v>
      </c>
      <c r="L51" s="5">
        <f t="shared" si="1"/>
        <v>1500.0000000000568</v>
      </c>
      <c r="M51" s="16" t="s">
        <v>32</v>
      </c>
    </row>
    <row r="52" spans="1:13">
      <c r="A52" s="6">
        <v>45063</v>
      </c>
      <c r="B52" s="16" t="s">
        <v>45</v>
      </c>
      <c r="D52" s="16" t="s">
        <v>36</v>
      </c>
      <c r="E52" s="16">
        <v>1250</v>
      </c>
      <c r="F52" s="16" t="s">
        <v>12</v>
      </c>
      <c r="G52" s="16">
        <v>195.5</v>
      </c>
      <c r="H52" s="16">
        <v>201</v>
      </c>
      <c r="I52" s="16">
        <v>190</v>
      </c>
      <c r="J52" s="16">
        <v>193.9</v>
      </c>
      <c r="K52" s="5">
        <f t="shared" si="0"/>
        <v>1.5999999999999943</v>
      </c>
      <c r="L52" s="5">
        <f t="shared" si="1"/>
        <v>1999.999999999993</v>
      </c>
      <c r="M52" s="16" t="s">
        <v>32</v>
      </c>
    </row>
    <row r="53" spans="1:13">
      <c r="A53" s="6">
        <v>45064</v>
      </c>
      <c r="B53" s="16" t="s">
        <v>43</v>
      </c>
      <c r="D53" s="16" t="s">
        <v>36</v>
      </c>
      <c r="E53" s="16">
        <v>10000</v>
      </c>
      <c r="F53" s="16" t="s">
        <v>12</v>
      </c>
      <c r="G53" s="16">
        <v>102.8</v>
      </c>
      <c r="H53" s="16">
        <v>103</v>
      </c>
      <c r="I53" s="16">
        <v>102.5</v>
      </c>
      <c r="J53" s="16">
        <v>102.71</v>
      </c>
      <c r="K53" s="5">
        <f t="shared" si="0"/>
        <v>9.0000000000003411E-2</v>
      </c>
      <c r="L53" s="5">
        <f t="shared" si="1"/>
        <v>900.00000000003411</v>
      </c>
      <c r="M53" s="16" t="s">
        <v>32</v>
      </c>
    </row>
    <row r="54" spans="1:13">
      <c r="A54" s="6">
        <v>45064</v>
      </c>
      <c r="B54" s="16" t="s">
        <v>42</v>
      </c>
      <c r="D54" s="16" t="s">
        <v>36</v>
      </c>
      <c r="E54" s="16">
        <v>20</v>
      </c>
      <c r="F54" s="16" t="s">
        <v>12</v>
      </c>
      <c r="G54" s="16">
        <v>60030</v>
      </c>
      <c r="H54" s="16">
        <v>60200</v>
      </c>
      <c r="I54" s="16">
        <v>59800</v>
      </c>
      <c r="J54" s="16">
        <v>59865</v>
      </c>
      <c r="K54" s="5">
        <f t="shared" si="0"/>
        <v>165</v>
      </c>
      <c r="L54" s="5">
        <f t="shared" si="1"/>
        <v>3300</v>
      </c>
      <c r="M54" s="16" t="s">
        <v>32</v>
      </c>
    </row>
    <row r="55" spans="1:13">
      <c r="A55" s="6">
        <v>45064</v>
      </c>
      <c r="B55" s="16" t="s">
        <v>20</v>
      </c>
      <c r="D55" s="16" t="s">
        <v>36</v>
      </c>
      <c r="E55" s="16">
        <v>5000</v>
      </c>
      <c r="F55" s="16" t="s">
        <v>10</v>
      </c>
      <c r="G55" s="16">
        <v>225.3</v>
      </c>
      <c r="H55" s="16">
        <v>224</v>
      </c>
      <c r="I55" s="16">
        <v>228</v>
      </c>
      <c r="J55" s="16">
        <v>225.8</v>
      </c>
      <c r="K55" s="5">
        <f t="shared" si="0"/>
        <v>0.5</v>
      </c>
      <c r="L55" s="5">
        <f t="shared" si="1"/>
        <v>2500</v>
      </c>
      <c r="M55" s="16" t="s">
        <v>32</v>
      </c>
    </row>
    <row r="56" spans="1:13">
      <c r="A56" s="6">
        <v>45064</v>
      </c>
      <c r="B56" s="16" t="s">
        <v>14</v>
      </c>
      <c r="D56" s="16" t="s">
        <v>36</v>
      </c>
      <c r="E56" s="16">
        <v>5000</v>
      </c>
      <c r="F56" s="16" t="s">
        <v>10</v>
      </c>
      <c r="G56" s="16">
        <v>183.4</v>
      </c>
      <c r="H56" s="16">
        <v>182</v>
      </c>
      <c r="I56" s="16">
        <v>186</v>
      </c>
      <c r="J56" s="16">
        <v>183.6</v>
      </c>
      <c r="K56" s="5">
        <f t="shared" si="0"/>
        <v>0.19999999999998863</v>
      </c>
      <c r="L56" s="5">
        <f t="shared" si="1"/>
        <v>999.99999999994316</v>
      </c>
      <c r="M56" s="16" t="s">
        <v>32</v>
      </c>
    </row>
    <row r="57" spans="1:13">
      <c r="A57" s="6">
        <v>45065</v>
      </c>
      <c r="B57" s="16" t="s">
        <v>43</v>
      </c>
      <c r="D57" s="16" t="s">
        <v>35</v>
      </c>
      <c r="E57" s="16">
        <v>10000</v>
      </c>
      <c r="F57" s="16" t="s">
        <v>12</v>
      </c>
      <c r="G57" s="16">
        <v>102.7</v>
      </c>
      <c r="H57" s="16">
        <v>103</v>
      </c>
      <c r="I57" s="16">
        <v>102.4</v>
      </c>
      <c r="J57" s="16">
        <v>103</v>
      </c>
      <c r="K57" s="5">
        <f t="shared" si="0"/>
        <v>-0.29999999999999716</v>
      </c>
      <c r="L57" s="5">
        <f t="shared" si="1"/>
        <v>-2999.9999999999718</v>
      </c>
      <c r="M57" s="16" t="s">
        <v>33</v>
      </c>
    </row>
    <row r="58" spans="1:13">
      <c r="A58" s="6">
        <v>45065</v>
      </c>
      <c r="B58" s="16" t="s">
        <v>44</v>
      </c>
      <c r="D58" s="16" t="s">
        <v>36</v>
      </c>
      <c r="E58" s="16">
        <v>10000</v>
      </c>
      <c r="F58" s="16" t="s">
        <v>12</v>
      </c>
      <c r="G58" s="16">
        <v>82.71</v>
      </c>
      <c r="H58" s="16">
        <v>82.83</v>
      </c>
      <c r="I58" s="16">
        <v>82.5</v>
      </c>
      <c r="J58" s="16">
        <v>82.83</v>
      </c>
      <c r="K58" s="5">
        <f t="shared" si="0"/>
        <v>-0.12000000000000455</v>
      </c>
      <c r="L58" s="5">
        <f t="shared" si="1"/>
        <v>-1200.0000000000455</v>
      </c>
      <c r="M58" s="16" t="s">
        <v>33</v>
      </c>
    </row>
    <row r="59" spans="1:13">
      <c r="A59" s="6">
        <v>45065</v>
      </c>
      <c r="B59" s="16" t="s">
        <v>42</v>
      </c>
      <c r="D59" s="16" t="s">
        <v>36</v>
      </c>
      <c r="E59" s="16">
        <v>20</v>
      </c>
      <c r="F59" s="16" t="s">
        <v>12</v>
      </c>
      <c r="G59" s="16">
        <v>59885</v>
      </c>
      <c r="H59" s="16">
        <v>60100</v>
      </c>
      <c r="I59" s="16">
        <v>59600</v>
      </c>
      <c r="J59" s="16">
        <v>59770</v>
      </c>
      <c r="K59" s="5">
        <f t="shared" si="0"/>
        <v>115</v>
      </c>
      <c r="L59" s="5">
        <f t="shared" si="1"/>
        <v>2300</v>
      </c>
      <c r="M59" s="16" t="s">
        <v>32</v>
      </c>
    </row>
    <row r="60" spans="1:13">
      <c r="A60" s="6">
        <v>45065</v>
      </c>
      <c r="B60" s="16" t="s">
        <v>17</v>
      </c>
      <c r="D60" s="16" t="s">
        <v>36</v>
      </c>
      <c r="E60" s="16">
        <v>2500</v>
      </c>
      <c r="F60" s="16" t="s">
        <v>12</v>
      </c>
      <c r="G60" s="16">
        <v>725.75</v>
      </c>
      <c r="H60" s="16">
        <v>728.1</v>
      </c>
      <c r="I60" s="16">
        <v>722</v>
      </c>
      <c r="J60" s="16">
        <v>724.5</v>
      </c>
      <c r="K60" s="5">
        <f t="shared" si="0"/>
        <v>1.25</v>
      </c>
      <c r="L60" s="5">
        <f t="shared" si="1"/>
        <v>3125</v>
      </c>
      <c r="M60" s="16" t="s">
        <v>32</v>
      </c>
    </row>
    <row r="61" spans="1:13">
      <c r="A61" s="6">
        <v>45065</v>
      </c>
      <c r="B61" s="16" t="s">
        <v>20</v>
      </c>
      <c r="D61" s="16" t="s">
        <v>36</v>
      </c>
      <c r="E61" s="16">
        <v>5000</v>
      </c>
      <c r="F61" s="16" t="s">
        <v>12</v>
      </c>
      <c r="G61" s="16">
        <v>226</v>
      </c>
      <c r="H61" s="16">
        <v>227.5</v>
      </c>
      <c r="I61" s="16">
        <v>224</v>
      </c>
      <c r="J61" s="16">
        <v>225.3</v>
      </c>
      <c r="K61" s="5">
        <f t="shared" si="0"/>
        <v>0.69999999999998863</v>
      </c>
      <c r="L61" s="5">
        <f t="shared" si="1"/>
        <v>3499.9999999999432</v>
      </c>
      <c r="M61" s="16" t="s">
        <v>32</v>
      </c>
    </row>
    <row r="62" spans="1:13">
      <c r="A62" s="6">
        <v>45065</v>
      </c>
      <c r="B62" s="16" t="s">
        <v>37</v>
      </c>
      <c r="D62" s="16" t="s">
        <v>36</v>
      </c>
      <c r="E62" s="16">
        <v>10</v>
      </c>
      <c r="F62" s="16" t="s">
        <v>12</v>
      </c>
      <c r="G62" s="16">
        <v>72525</v>
      </c>
      <c r="H62" s="16">
        <v>72900</v>
      </c>
      <c r="I62" s="16">
        <v>71900</v>
      </c>
      <c r="J62" s="16">
        <v>72900</v>
      </c>
      <c r="K62" s="5">
        <f t="shared" si="0"/>
        <v>-375</v>
      </c>
      <c r="L62" s="5">
        <f t="shared" si="1"/>
        <v>-3750</v>
      </c>
      <c r="M62" s="16" t="s">
        <v>33</v>
      </c>
    </row>
    <row r="63" spans="1:13">
      <c r="A63" s="6">
        <v>45068</v>
      </c>
      <c r="B63" s="16" t="s">
        <v>41</v>
      </c>
      <c r="D63" s="16" t="s">
        <v>36</v>
      </c>
      <c r="E63" s="16">
        <v>5000</v>
      </c>
      <c r="F63" s="16" t="s">
        <v>12</v>
      </c>
      <c r="G63" s="16">
        <v>209.2</v>
      </c>
      <c r="H63" s="16">
        <v>210.5</v>
      </c>
      <c r="I63" s="16">
        <v>207</v>
      </c>
      <c r="J63" s="16">
        <v>207.9</v>
      </c>
      <c r="K63" s="5">
        <f t="shared" si="0"/>
        <v>1.2999999999999829</v>
      </c>
      <c r="L63" s="5">
        <f t="shared" si="1"/>
        <v>6499.9999999999145</v>
      </c>
      <c r="M63" s="16" t="s">
        <v>32</v>
      </c>
    </row>
    <row r="64" spans="1:13">
      <c r="A64" s="6">
        <v>45068</v>
      </c>
      <c r="B64" s="16" t="s">
        <v>45</v>
      </c>
      <c r="D64" s="16" t="s">
        <v>36</v>
      </c>
      <c r="E64" s="16">
        <v>1250</v>
      </c>
      <c r="F64" s="16" t="s">
        <v>12</v>
      </c>
      <c r="G64" s="16">
        <v>209</v>
      </c>
      <c r="H64" s="16">
        <v>213</v>
      </c>
      <c r="I64" s="16">
        <v>204</v>
      </c>
      <c r="J64" s="16">
        <v>206</v>
      </c>
      <c r="K64" s="5">
        <f t="shared" si="0"/>
        <v>3</v>
      </c>
      <c r="L64" s="5">
        <f t="shared" si="1"/>
        <v>3750</v>
      </c>
      <c r="M64" s="16" t="s">
        <v>32</v>
      </c>
    </row>
    <row r="65" spans="1:13">
      <c r="A65" s="6">
        <v>45069</v>
      </c>
      <c r="B65" s="16" t="s">
        <v>43</v>
      </c>
      <c r="D65" s="16" t="s">
        <v>36</v>
      </c>
      <c r="E65" s="16">
        <v>10000</v>
      </c>
      <c r="F65" s="16" t="s">
        <v>12</v>
      </c>
      <c r="G65" s="16">
        <v>102.73</v>
      </c>
      <c r="H65" s="16">
        <v>103.03</v>
      </c>
      <c r="I65" s="16">
        <v>102.2</v>
      </c>
      <c r="J65" s="16">
        <v>102.59</v>
      </c>
      <c r="K65" s="5">
        <f t="shared" ref="K65:K82" si="2">IF(F65="BUY",J65-G65,G65-J65)</f>
        <v>0.14000000000000057</v>
      </c>
      <c r="L65" s="5">
        <f t="shared" si="1"/>
        <v>1400.0000000000057</v>
      </c>
      <c r="M65" s="16" t="s">
        <v>32</v>
      </c>
    </row>
    <row r="66" spans="1:13">
      <c r="A66" s="6">
        <v>45069</v>
      </c>
      <c r="B66" s="16" t="s">
        <v>41</v>
      </c>
      <c r="D66" s="16" t="s">
        <v>36</v>
      </c>
      <c r="E66" s="16">
        <v>5000</v>
      </c>
      <c r="F66" s="16" t="s">
        <v>12</v>
      </c>
      <c r="G66" s="16">
        <v>207.5</v>
      </c>
      <c r="H66" s="16">
        <v>209</v>
      </c>
      <c r="I66" s="16">
        <v>205</v>
      </c>
      <c r="J66" s="16">
        <v>209</v>
      </c>
      <c r="K66" s="5">
        <f t="shared" si="2"/>
        <v>-1.5</v>
      </c>
      <c r="L66" s="5">
        <f t="shared" ref="L66:L82" si="3">(K66*E66)</f>
        <v>-7500</v>
      </c>
      <c r="M66" s="16" t="s">
        <v>33</v>
      </c>
    </row>
    <row r="67" spans="1:13">
      <c r="A67" s="6">
        <v>45069</v>
      </c>
      <c r="B67" s="16" t="s">
        <v>45</v>
      </c>
      <c r="D67" s="16" t="s">
        <v>36</v>
      </c>
      <c r="E67" s="16">
        <v>1250</v>
      </c>
      <c r="F67" s="16" t="s">
        <v>12</v>
      </c>
      <c r="G67" s="16">
        <v>196</v>
      </c>
      <c r="H67" s="16">
        <v>200</v>
      </c>
      <c r="I67" s="16">
        <v>188</v>
      </c>
      <c r="J67" s="16">
        <v>194.5</v>
      </c>
      <c r="K67" s="5">
        <f t="shared" si="2"/>
        <v>1.5</v>
      </c>
      <c r="L67" s="5">
        <f t="shared" si="3"/>
        <v>1875</v>
      </c>
      <c r="M67" s="16" t="s">
        <v>32</v>
      </c>
    </row>
    <row r="68" spans="1:13">
      <c r="A68" s="6">
        <v>45070</v>
      </c>
      <c r="B68" s="16" t="s">
        <v>43</v>
      </c>
      <c r="D68" s="16" t="s">
        <v>36</v>
      </c>
      <c r="E68" s="16">
        <v>10000</v>
      </c>
      <c r="F68" s="16" t="s">
        <v>12</v>
      </c>
      <c r="G68" s="16">
        <v>102.9</v>
      </c>
      <c r="H68" s="16">
        <v>103.2</v>
      </c>
      <c r="I68" s="16">
        <v>102.4</v>
      </c>
      <c r="J68" s="16">
        <v>102.52</v>
      </c>
      <c r="K68" s="5">
        <f t="shared" si="2"/>
        <v>0.38000000000000966</v>
      </c>
      <c r="L68" s="5">
        <f t="shared" si="3"/>
        <v>3800.0000000000964</v>
      </c>
      <c r="M68" s="16" t="s">
        <v>32</v>
      </c>
    </row>
    <row r="69" spans="1:13">
      <c r="A69" s="6">
        <v>45070</v>
      </c>
      <c r="B69" s="16" t="s">
        <v>44</v>
      </c>
      <c r="D69" s="16" t="s">
        <v>35</v>
      </c>
      <c r="E69" s="16">
        <v>10000</v>
      </c>
      <c r="F69" s="16" t="s">
        <v>12</v>
      </c>
      <c r="G69" s="16">
        <v>82.75</v>
      </c>
      <c r="H69" s="16">
        <v>82.9</v>
      </c>
      <c r="I69" s="16">
        <v>82.5</v>
      </c>
      <c r="J69" s="16">
        <v>82.68</v>
      </c>
      <c r="K69" s="5">
        <f t="shared" si="2"/>
        <v>6.9999999999993179E-2</v>
      </c>
      <c r="L69" s="5">
        <f t="shared" si="3"/>
        <v>699.99999999993179</v>
      </c>
      <c r="M69" s="16" t="s">
        <v>32</v>
      </c>
    </row>
    <row r="70" spans="1:13">
      <c r="A70" s="6">
        <v>45070</v>
      </c>
      <c r="B70" s="16" t="s">
        <v>41</v>
      </c>
      <c r="D70" s="16" t="s">
        <v>35</v>
      </c>
      <c r="E70" s="16">
        <v>5000</v>
      </c>
      <c r="F70" s="16" t="s">
        <v>12</v>
      </c>
      <c r="G70" s="16">
        <v>207.85</v>
      </c>
      <c r="H70" s="16">
        <v>209.6</v>
      </c>
      <c r="I70" s="16">
        <v>204</v>
      </c>
      <c r="J70" s="16">
        <v>207.5</v>
      </c>
      <c r="K70" s="5">
        <f t="shared" si="2"/>
        <v>0.34999999999999432</v>
      </c>
      <c r="L70" s="5">
        <f t="shared" si="3"/>
        <v>1749.9999999999716</v>
      </c>
      <c r="M70" s="16" t="s">
        <v>32</v>
      </c>
    </row>
    <row r="71" spans="1:13">
      <c r="A71" s="6">
        <v>45070</v>
      </c>
      <c r="B71" s="16" t="s">
        <v>37</v>
      </c>
      <c r="D71" s="16" t="s">
        <v>36</v>
      </c>
      <c r="E71" s="16">
        <v>10</v>
      </c>
      <c r="F71" s="16" t="s">
        <v>12</v>
      </c>
      <c r="G71" s="16">
        <v>71700</v>
      </c>
      <c r="H71" s="16">
        <v>72200</v>
      </c>
      <c r="I71" s="16">
        <v>71000</v>
      </c>
      <c r="J71" s="16">
        <v>71185</v>
      </c>
      <c r="K71" s="5">
        <f t="shared" si="2"/>
        <v>515</v>
      </c>
      <c r="L71" s="5">
        <f t="shared" si="3"/>
        <v>5150</v>
      </c>
      <c r="M71" s="16" t="s">
        <v>32</v>
      </c>
    </row>
    <row r="72" spans="1:13">
      <c r="A72" s="6">
        <v>45071</v>
      </c>
      <c r="B72" s="16" t="s">
        <v>44</v>
      </c>
      <c r="D72" s="16" t="s">
        <v>35</v>
      </c>
      <c r="E72" s="16">
        <v>10000</v>
      </c>
      <c r="F72" s="16" t="s">
        <v>12</v>
      </c>
      <c r="G72" s="16">
        <v>82.75</v>
      </c>
      <c r="H72" s="16">
        <v>82.9</v>
      </c>
      <c r="I72" s="16">
        <v>82.5</v>
      </c>
      <c r="J72" s="16">
        <v>82.55</v>
      </c>
      <c r="K72" s="5">
        <f t="shared" si="2"/>
        <v>0.20000000000000284</v>
      </c>
      <c r="L72" s="5">
        <f t="shared" si="3"/>
        <v>2000.0000000000284</v>
      </c>
      <c r="M72" s="16" t="s">
        <v>32</v>
      </c>
    </row>
    <row r="73" spans="1:13">
      <c r="A73" s="6">
        <v>45071</v>
      </c>
      <c r="B73" s="16" t="s">
        <v>43</v>
      </c>
      <c r="D73" s="16" t="s">
        <v>36</v>
      </c>
      <c r="E73" s="16">
        <v>10000</v>
      </c>
      <c r="F73" s="16" t="s">
        <v>12</v>
      </c>
      <c r="G73" s="16">
        <v>102.4</v>
      </c>
      <c r="H73" s="16">
        <v>102.7</v>
      </c>
      <c r="I73" s="16">
        <v>102</v>
      </c>
      <c r="J73" s="16">
        <v>102.15</v>
      </c>
      <c r="K73" s="5">
        <f t="shared" si="2"/>
        <v>0.25</v>
      </c>
      <c r="L73" s="5">
        <f t="shared" si="3"/>
        <v>2500</v>
      </c>
      <c r="M73" s="16" t="s">
        <v>32</v>
      </c>
    </row>
    <row r="74" spans="1:13">
      <c r="A74" s="6">
        <v>45071</v>
      </c>
      <c r="B74" s="16" t="s">
        <v>38</v>
      </c>
      <c r="D74" s="16" t="s">
        <v>36</v>
      </c>
      <c r="E74" s="16">
        <v>100</v>
      </c>
      <c r="F74" s="16" t="s">
        <v>12</v>
      </c>
      <c r="G74" s="16">
        <v>6080</v>
      </c>
      <c r="H74" s="16">
        <v>6160</v>
      </c>
      <c r="I74" s="16">
        <v>5980</v>
      </c>
      <c r="J74" s="16">
        <v>6046</v>
      </c>
      <c r="K74" s="5">
        <f t="shared" si="2"/>
        <v>34</v>
      </c>
      <c r="L74" s="5">
        <f t="shared" si="3"/>
        <v>3400</v>
      </c>
      <c r="M74" s="16" t="s">
        <v>32</v>
      </c>
    </row>
    <row r="75" spans="1:13">
      <c r="A75" s="6">
        <v>45071</v>
      </c>
      <c r="B75" s="16" t="s">
        <v>37</v>
      </c>
      <c r="D75" s="16" t="s">
        <v>36</v>
      </c>
      <c r="E75" s="16">
        <v>10</v>
      </c>
      <c r="F75" s="16" t="s">
        <v>12</v>
      </c>
      <c r="G75" s="16">
        <v>70700</v>
      </c>
      <c r="H75" s="16">
        <v>71200</v>
      </c>
      <c r="I75" s="16">
        <v>70000</v>
      </c>
      <c r="J75" s="16">
        <v>70350</v>
      </c>
      <c r="K75" s="5">
        <f t="shared" si="2"/>
        <v>350</v>
      </c>
      <c r="L75" s="5">
        <f t="shared" si="3"/>
        <v>3500</v>
      </c>
      <c r="M75" s="16" t="s">
        <v>32</v>
      </c>
    </row>
    <row r="76" spans="1:13">
      <c r="A76" s="6">
        <v>45071</v>
      </c>
      <c r="B76" s="16" t="s">
        <v>42</v>
      </c>
      <c r="D76" s="16" t="s">
        <v>35</v>
      </c>
      <c r="E76" s="16">
        <v>20</v>
      </c>
      <c r="F76" s="16" t="s">
        <v>12</v>
      </c>
      <c r="G76" s="16">
        <v>59550</v>
      </c>
      <c r="H76" s="16">
        <v>59750</v>
      </c>
      <c r="I76" s="16">
        <v>59300</v>
      </c>
      <c r="J76" s="16">
        <v>59470</v>
      </c>
      <c r="K76" s="5">
        <f t="shared" si="2"/>
        <v>80</v>
      </c>
      <c r="L76" s="5">
        <f t="shared" si="3"/>
        <v>1600</v>
      </c>
      <c r="M76" s="16" t="s">
        <v>32</v>
      </c>
    </row>
    <row r="77" spans="1:13">
      <c r="A77" s="6">
        <v>45072</v>
      </c>
      <c r="B77" s="16" t="s">
        <v>43</v>
      </c>
      <c r="D77" s="16" t="s">
        <v>35</v>
      </c>
      <c r="E77" s="16">
        <v>10000</v>
      </c>
      <c r="F77" s="16" t="s">
        <v>12</v>
      </c>
      <c r="G77" s="16">
        <v>102.18</v>
      </c>
      <c r="H77" s="16">
        <v>102.48</v>
      </c>
      <c r="I77" s="16">
        <v>101.8</v>
      </c>
      <c r="J77" s="16">
        <v>101.9</v>
      </c>
      <c r="K77" s="5">
        <f t="shared" si="2"/>
        <v>0.28000000000000114</v>
      </c>
      <c r="L77" s="5">
        <f t="shared" si="3"/>
        <v>2800.0000000000114</v>
      </c>
      <c r="M77" s="16" t="s">
        <v>32</v>
      </c>
    </row>
    <row r="78" spans="1:13">
      <c r="A78" s="6">
        <v>45072</v>
      </c>
      <c r="B78" s="16" t="s">
        <v>38</v>
      </c>
      <c r="D78" s="16" t="s">
        <v>36</v>
      </c>
      <c r="E78" s="16">
        <v>100</v>
      </c>
      <c r="F78" s="16" t="s">
        <v>12</v>
      </c>
      <c r="G78" s="16">
        <v>6020</v>
      </c>
      <c r="H78" s="16">
        <v>6100</v>
      </c>
      <c r="I78" s="16">
        <v>5930</v>
      </c>
      <c r="J78" s="16">
        <v>5998</v>
      </c>
      <c r="K78" s="5">
        <f t="shared" si="2"/>
        <v>22</v>
      </c>
      <c r="L78" s="5">
        <f t="shared" si="3"/>
        <v>2200</v>
      </c>
      <c r="M78" s="16" t="s">
        <v>32</v>
      </c>
    </row>
    <row r="79" spans="1:13">
      <c r="A79" s="6">
        <v>45072</v>
      </c>
      <c r="B79" s="16" t="s">
        <v>37</v>
      </c>
      <c r="D79" s="16" t="s">
        <v>36</v>
      </c>
      <c r="E79" s="16">
        <v>10</v>
      </c>
      <c r="F79" s="16" t="s">
        <v>12</v>
      </c>
      <c r="G79" s="16">
        <v>70950</v>
      </c>
      <c r="H79" s="16">
        <v>71400</v>
      </c>
      <c r="I79" s="16">
        <v>70300</v>
      </c>
      <c r="J79" s="16">
        <v>71400</v>
      </c>
      <c r="K79" s="5">
        <f t="shared" si="2"/>
        <v>-450</v>
      </c>
      <c r="L79" s="5">
        <f t="shared" si="3"/>
        <v>-4500</v>
      </c>
      <c r="M79" s="16" t="s">
        <v>33</v>
      </c>
    </row>
    <row r="80" spans="1:13">
      <c r="A80" s="6">
        <v>45072</v>
      </c>
      <c r="B80" s="16" t="s">
        <v>38</v>
      </c>
      <c r="D80" s="16" t="s">
        <v>36</v>
      </c>
      <c r="E80" s="16">
        <v>100</v>
      </c>
      <c r="F80" s="16" t="s">
        <v>12</v>
      </c>
      <c r="G80" s="16">
        <v>6020</v>
      </c>
      <c r="H80" s="16">
        <v>6100</v>
      </c>
      <c r="I80" s="16">
        <v>5930</v>
      </c>
      <c r="J80" s="16">
        <v>5998</v>
      </c>
      <c r="K80" s="5">
        <f t="shared" si="2"/>
        <v>22</v>
      </c>
      <c r="L80" s="5">
        <f t="shared" si="3"/>
        <v>2200</v>
      </c>
      <c r="M80" s="16" t="s">
        <v>32</v>
      </c>
    </row>
    <row r="81" spans="1:13">
      <c r="A81" s="6">
        <v>45072</v>
      </c>
      <c r="B81" s="16" t="s">
        <v>37</v>
      </c>
      <c r="D81" s="16" t="s">
        <v>36</v>
      </c>
      <c r="E81" s="16">
        <v>10</v>
      </c>
      <c r="F81" s="16" t="s">
        <v>12</v>
      </c>
      <c r="G81" s="16">
        <v>70900</v>
      </c>
      <c r="H81" s="16">
        <v>71400</v>
      </c>
      <c r="I81" s="16">
        <v>70300</v>
      </c>
      <c r="J81" s="16">
        <v>71400</v>
      </c>
      <c r="K81" s="5">
        <f t="shared" si="2"/>
        <v>-500</v>
      </c>
      <c r="L81" s="5">
        <f t="shared" si="3"/>
        <v>-5000</v>
      </c>
      <c r="M81" s="16" t="s">
        <v>33</v>
      </c>
    </row>
    <row r="82" spans="1:13">
      <c r="A82" s="6">
        <v>45076</v>
      </c>
      <c r="B82" s="16" t="s">
        <v>46</v>
      </c>
      <c r="D82" s="16" t="s">
        <v>36</v>
      </c>
      <c r="E82" s="16">
        <v>10000</v>
      </c>
      <c r="F82" s="16" t="s">
        <v>10</v>
      </c>
      <c r="G82" s="16">
        <v>59.35</v>
      </c>
      <c r="H82" s="16">
        <v>59.1</v>
      </c>
      <c r="I82" s="16">
        <v>59.7</v>
      </c>
      <c r="J82" s="16">
        <v>59.6</v>
      </c>
      <c r="K82" s="5">
        <f t="shared" si="2"/>
        <v>0.25</v>
      </c>
      <c r="L82" s="5">
        <f t="shared" si="3"/>
        <v>2500</v>
      </c>
      <c r="M82" s="16" t="s">
        <v>32</v>
      </c>
    </row>
    <row r="84" spans="1:13">
      <c r="F84" s="36" t="s">
        <v>160</v>
      </c>
      <c r="G84" s="37"/>
      <c r="H84" s="37"/>
      <c r="I84" s="37"/>
      <c r="J84" s="37"/>
      <c r="K84" s="37"/>
      <c r="L84" s="38"/>
    </row>
    <row r="85" spans="1:13">
      <c r="F85" s="18" t="s">
        <v>21</v>
      </c>
      <c r="G85" s="7" t="s">
        <v>22</v>
      </c>
      <c r="H85" s="7" t="s">
        <v>23</v>
      </c>
      <c r="I85" s="7" t="s">
        <v>24</v>
      </c>
      <c r="J85" s="7" t="s">
        <v>25</v>
      </c>
      <c r="K85" s="7" t="s">
        <v>26</v>
      </c>
      <c r="L85" s="8" t="s">
        <v>27</v>
      </c>
    </row>
    <row r="86" spans="1:13">
      <c r="F86" s="19" t="s">
        <v>155</v>
      </c>
      <c r="G86" s="9">
        <v>81</v>
      </c>
      <c r="H86" s="9">
        <v>0</v>
      </c>
      <c r="I86" s="9">
        <v>81</v>
      </c>
      <c r="J86" s="10">
        <v>63</v>
      </c>
      <c r="K86" s="11">
        <f t="shared" ref="K86" si="4">+J86/I86</f>
        <v>0.77777777777777779</v>
      </c>
      <c r="L86" s="12">
        <v>120375</v>
      </c>
    </row>
    <row r="87" spans="1:13">
      <c r="F87" s="20"/>
      <c r="G87" s="13"/>
      <c r="H87" s="13"/>
      <c r="I87" s="13"/>
      <c r="J87" s="13"/>
      <c r="K87" s="14"/>
      <c r="L87" s="15"/>
    </row>
  </sheetData>
  <mergeCells count="1">
    <mergeCell ref="F84:L8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46"/>
  <sheetViews>
    <sheetView topLeftCell="A25" workbookViewId="0">
      <selection activeCell="F43" sqref="F43:L46"/>
    </sheetView>
  </sheetViews>
  <sheetFormatPr defaultRowHeight="15"/>
  <cols>
    <col min="1" max="1" width="12.140625" style="16" customWidth="1"/>
    <col min="2" max="2" width="26.140625" customWidth="1"/>
    <col min="3" max="3" width="5.140625" hidden="1" customWidth="1"/>
    <col min="4" max="4" width="13.140625" customWidth="1"/>
    <col min="5" max="5" width="14.85546875" customWidth="1"/>
    <col min="6" max="6" width="22" style="16" customWidth="1"/>
    <col min="7" max="7" width="12.85546875" customWidth="1"/>
    <col min="8" max="8" width="14.140625" customWidth="1"/>
    <col min="9" max="9" width="12.85546875" customWidth="1"/>
    <col min="10" max="10" width="14.28515625" customWidth="1"/>
    <col min="11" max="11" width="12.85546875" customWidth="1"/>
    <col min="12" max="12" width="12.28515625" customWidth="1"/>
    <col min="13" max="13" width="13.57031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45082</v>
      </c>
      <c r="B2" s="16" t="s">
        <v>37</v>
      </c>
      <c r="D2" s="16" t="s">
        <v>36</v>
      </c>
      <c r="E2" s="16">
        <v>10</v>
      </c>
      <c r="F2" s="16" t="s">
        <v>12</v>
      </c>
      <c r="G2" s="16">
        <v>71400</v>
      </c>
      <c r="H2" s="16">
        <v>71800</v>
      </c>
      <c r="I2" s="16">
        <v>70900</v>
      </c>
      <c r="J2" s="16">
        <v>71800</v>
      </c>
      <c r="K2" s="5">
        <f t="shared" ref="K2:K21" si="0">IF(F2="BUY",J2-G2,G2-J2)</f>
        <v>-400</v>
      </c>
      <c r="L2" s="5">
        <f t="shared" ref="L2:L41" si="1">(K2*E2)</f>
        <v>-4000</v>
      </c>
      <c r="M2" s="16" t="s">
        <v>33</v>
      </c>
    </row>
    <row r="3" spans="1:13">
      <c r="A3" s="6">
        <v>45089</v>
      </c>
      <c r="B3" s="16" t="s">
        <v>46</v>
      </c>
      <c r="D3" s="16" t="s">
        <v>36</v>
      </c>
      <c r="E3" s="16">
        <v>10000</v>
      </c>
      <c r="F3" s="16" t="s">
        <v>10</v>
      </c>
      <c r="G3" s="16">
        <v>59.39</v>
      </c>
      <c r="H3" s="16">
        <v>59.1</v>
      </c>
      <c r="I3" s="16">
        <v>59.8</v>
      </c>
      <c r="J3" s="16">
        <v>59.49</v>
      </c>
      <c r="K3" s="5">
        <f t="shared" si="0"/>
        <v>0.10000000000000142</v>
      </c>
      <c r="L3" s="5">
        <f t="shared" si="1"/>
        <v>1000.0000000000142</v>
      </c>
      <c r="M3" s="16" t="s">
        <v>32</v>
      </c>
    </row>
    <row r="4" spans="1:13">
      <c r="A4" s="6">
        <v>45089</v>
      </c>
      <c r="B4" s="16" t="s">
        <v>20</v>
      </c>
      <c r="D4" s="16" t="s">
        <v>36</v>
      </c>
      <c r="E4" s="16">
        <v>5000</v>
      </c>
      <c r="F4" s="16" t="s">
        <v>12</v>
      </c>
      <c r="G4" s="16">
        <v>213.6</v>
      </c>
      <c r="H4" s="16">
        <v>215</v>
      </c>
      <c r="I4" s="16">
        <v>211</v>
      </c>
      <c r="J4" s="16">
        <v>212.9</v>
      </c>
      <c r="K4" s="5">
        <f t="shared" si="0"/>
        <v>0.69999999999998863</v>
      </c>
      <c r="L4" s="5">
        <f t="shared" si="1"/>
        <v>3499.9999999999432</v>
      </c>
      <c r="M4" s="16" t="s">
        <v>32</v>
      </c>
    </row>
    <row r="5" spans="1:13">
      <c r="A5" s="6">
        <v>45089</v>
      </c>
      <c r="B5" s="16" t="s">
        <v>41</v>
      </c>
      <c r="D5" s="16" t="s">
        <v>36</v>
      </c>
      <c r="E5" s="16">
        <v>5000</v>
      </c>
      <c r="F5" s="16" t="s">
        <v>12</v>
      </c>
      <c r="G5" s="16">
        <v>204.5</v>
      </c>
      <c r="H5" s="16">
        <v>206</v>
      </c>
      <c r="I5" s="16">
        <v>202</v>
      </c>
      <c r="J5" s="16">
        <v>203.9</v>
      </c>
      <c r="K5" s="5">
        <f t="shared" si="0"/>
        <v>0.59999999999999432</v>
      </c>
      <c r="L5" s="5">
        <f t="shared" si="1"/>
        <v>2999.9999999999718</v>
      </c>
      <c r="M5" s="16" t="s">
        <v>32</v>
      </c>
    </row>
    <row r="6" spans="1:13">
      <c r="A6" s="6">
        <v>45089</v>
      </c>
      <c r="B6" s="16" t="s">
        <v>42</v>
      </c>
      <c r="D6" s="16" t="s">
        <v>36</v>
      </c>
      <c r="E6" s="16">
        <v>20</v>
      </c>
      <c r="F6" s="16" t="s">
        <v>12</v>
      </c>
      <c r="G6" s="16">
        <v>59770</v>
      </c>
      <c r="H6" s="16">
        <v>60000</v>
      </c>
      <c r="I6" s="16">
        <v>59500</v>
      </c>
      <c r="J6" s="16">
        <v>59585</v>
      </c>
      <c r="K6" s="5">
        <f t="shared" si="0"/>
        <v>185</v>
      </c>
      <c r="L6" s="5">
        <f t="shared" si="1"/>
        <v>3700</v>
      </c>
      <c r="M6" s="16" t="s">
        <v>32</v>
      </c>
    </row>
    <row r="7" spans="1:13">
      <c r="A7" s="6">
        <v>45089</v>
      </c>
      <c r="B7" s="16" t="s">
        <v>45</v>
      </c>
      <c r="D7" s="16" t="s">
        <v>36</v>
      </c>
      <c r="E7" s="16">
        <v>1250</v>
      </c>
      <c r="F7" s="16" t="s">
        <v>12</v>
      </c>
      <c r="G7" s="16">
        <v>185</v>
      </c>
      <c r="H7" s="16">
        <v>188</v>
      </c>
      <c r="I7" s="16">
        <v>180</v>
      </c>
      <c r="J7" s="16">
        <v>184.3</v>
      </c>
      <c r="K7" s="5">
        <f t="shared" si="0"/>
        <v>0.69999999999998863</v>
      </c>
      <c r="L7" s="5">
        <f t="shared" si="1"/>
        <v>874.99999999998579</v>
      </c>
      <c r="M7" s="16" t="s">
        <v>32</v>
      </c>
    </row>
    <row r="8" spans="1:13">
      <c r="A8" s="6">
        <v>45090</v>
      </c>
      <c r="B8" s="16" t="s">
        <v>46</v>
      </c>
      <c r="D8" s="16" t="s">
        <v>36</v>
      </c>
      <c r="E8" s="16">
        <v>10000</v>
      </c>
      <c r="F8" s="16" t="s">
        <v>10</v>
      </c>
      <c r="G8" s="16">
        <v>59.32</v>
      </c>
      <c r="H8" s="16">
        <v>59.1</v>
      </c>
      <c r="I8" s="16">
        <v>59.6</v>
      </c>
      <c r="J8" s="16">
        <v>59.1</v>
      </c>
      <c r="K8" s="5">
        <f t="shared" si="0"/>
        <v>-0.21999999999999886</v>
      </c>
      <c r="L8" s="5">
        <f t="shared" si="1"/>
        <v>-2199.9999999999886</v>
      </c>
      <c r="M8" s="16" t="s">
        <v>33</v>
      </c>
    </row>
    <row r="9" spans="1:13">
      <c r="A9" s="6">
        <v>45090</v>
      </c>
      <c r="B9" s="16" t="s">
        <v>14</v>
      </c>
      <c r="D9" s="16" t="s">
        <v>36</v>
      </c>
      <c r="E9" s="16">
        <v>5000</v>
      </c>
      <c r="F9" s="16" t="s">
        <v>10</v>
      </c>
      <c r="G9" s="16">
        <v>183</v>
      </c>
      <c r="H9" s="16">
        <v>182</v>
      </c>
      <c r="I9" s="16">
        <v>185</v>
      </c>
      <c r="J9" s="16">
        <v>183.25</v>
      </c>
      <c r="K9" s="5">
        <f t="shared" si="0"/>
        <v>0.25</v>
      </c>
      <c r="L9" s="5">
        <f t="shared" si="1"/>
        <v>1250</v>
      </c>
      <c r="M9" s="16" t="s">
        <v>32</v>
      </c>
    </row>
    <row r="10" spans="1:13">
      <c r="A10" s="6">
        <v>45090</v>
      </c>
      <c r="B10" s="16" t="s">
        <v>42</v>
      </c>
      <c r="D10" s="16" t="s">
        <v>36</v>
      </c>
      <c r="E10" s="16">
        <v>20</v>
      </c>
      <c r="F10" s="16" t="s">
        <v>12</v>
      </c>
      <c r="G10" s="16">
        <v>59650</v>
      </c>
      <c r="H10" s="16">
        <v>59850</v>
      </c>
      <c r="I10" s="16">
        <v>59400</v>
      </c>
      <c r="J10" s="16">
        <v>59520</v>
      </c>
      <c r="K10" s="5">
        <f t="shared" si="0"/>
        <v>130</v>
      </c>
      <c r="L10" s="5">
        <f t="shared" si="1"/>
        <v>2600</v>
      </c>
      <c r="M10" s="16" t="s">
        <v>32</v>
      </c>
    </row>
    <row r="11" spans="1:13">
      <c r="A11" s="6">
        <v>45091</v>
      </c>
      <c r="B11" s="16" t="s">
        <v>46</v>
      </c>
      <c r="D11" s="16" t="s">
        <v>36</v>
      </c>
      <c r="E11" s="16">
        <v>10000</v>
      </c>
      <c r="F11" s="16" t="s">
        <v>10</v>
      </c>
      <c r="G11" s="16">
        <v>59.04</v>
      </c>
      <c r="H11" s="16">
        <v>58.9</v>
      </c>
      <c r="I11" s="16">
        <v>59.3</v>
      </c>
      <c r="J11" s="16">
        <v>58.97</v>
      </c>
      <c r="K11" s="5">
        <f t="shared" si="0"/>
        <v>-7.0000000000000284E-2</v>
      </c>
      <c r="L11" s="5">
        <f t="shared" si="1"/>
        <v>-700.00000000000284</v>
      </c>
      <c r="M11" s="16" t="s">
        <v>33</v>
      </c>
    </row>
    <row r="12" spans="1:13">
      <c r="A12" s="6">
        <v>45091</v>
      </c>
      <c r="B12" s="16" t="s">
        <v>14</v>
      </c>
      <c r="D12" s="16" t="s">
        <v>36</v>
      </c>
      <c r="E12" s="16">
        <v>5000</v>
      </c>
      <c r="F12" s="16" t="s">
        <v>10</v>
      </c>
      <c r="G12" s="16">
        <v>183</v>
      </c>
      <c r="H12" s="16">
        <v>181.7</v>
      </c>
      <c r="I12" s="16">
        <v>185</v>
      </c>
      <c r="J12" s="16">
        <v>183.8</v>
      </c>
      <c r="K12" s="5">
        <f t="shared" si="0"/>
        <v>0.80000000000001137</v>
      </c>
      <c r="L12" s="5">
        <f t="shared" si="1"/>
        <v>4000.0000000000568</v>
      </c>
      <c r="M12" s="16" t="s">
        <v>32</v>
      </c>
    </row>
    <row r="13" spans="1:13">
      <c r="A13" s="6">
        <v>45091</v>
      </c>
      <c r="B13" s="16" t="s">
        <v>17</v>
      </c>
      <c r="D13" s="16" t="s">
        <v>36</v>
      </c>
      <c r="E13" s="16">
        <v>2500</v>
      </c>
      <c r="F13" s="16" t="s">
        <v>10</v>
      </c>
      <c r="G13" s="16">
        <v>729</v>
      </c>
      <c r="H13" s="16">
        <v>726</v>
      </c>
      <c r="I13" s="16">
        <v>734</v>
      </c>
      <c r="J13" s="16">
        <v>730</v>
      </c>
      <c r="K13" s="5">
        <f t="shared" si="0"/>
        <v>1</v>
      </c>
      <c r="L13" s="5">
        <f t="shared" si="1"/>
        <v>2500</v>
      </c>
      <c r="M13" s="16" t="s">
        <v>32</v>
      </c>
    </row>
    <row r="14" spans="1:13">
      <c r="A14" s="6">
        <v>45091</v>
      </c>
      <c r="B14" s="16" t="s">
        <v>41</v>
      </c>
      <c r="D14" s="16" t="s">
        <v>35</v>
      </c>
      <c r="E14" s="16">
        <v>5000</v>
      </c>
      <c r="F14" s="16" t="s">
        <v>10</v>
      </c>
      <c r="G14" s="16">
        <v>204.6</v>
      </c>
      <c r="H14" s="16">
        <v>203.5</v>
      </c>
      <c r="I14" s="16">
        <v>207</v>
      </c>
      <c r="J14" s="16">
        <v>205.1</v>
      </c>
      <c r="K14" s="5">
        <f t="shared" si="0"/>
        <v>0.5</v>
      </c>
      <c r="L14" s="5">
        <f t="shared" si="1"/>
        <v>2500</v>
      </c>
      <c r="M14" s="16" t="s">
        <v>32</v>
      </c>
    </row>
    <row r="15" spans="1:13">
      <c r="A15" s="6">
        <v>45091</v>
      </c>
      <c r="B15" s="16" t="s">
        <v>38</v>
      </c>
      <c r="D15" s="16" t="s">
        <v>36</v>
      </c>
      <c r="E15" s="16">
        <v>100</v>
      </c>
      <c r="F15" s="16" t="s">
        <v>12</v>
      </c>
      <c r="G15" s="16">
        <v>5720</v>
      </c>
      <c r="H15" s="16">
        <v>5780</v>
      </c>
      <c r="I15" s="16">
        <v>5600</v>
      </c>
      <c r="J15" s="16">
        <v>5694</v>
      </c>
      <c r="K15" s="5">
        <f t="shared" si="0"/>
        <v>26</v>
      </c>
      <c r="L15" s="5">
        <f t="shared" si="1"/>
        <v>2600</v>
      </c>
      <c r="M15" s="16" t="s">
        <v>32</v>
      </c>
    </row>
    <row r="16" spans="1:13">
      <c r="A16" s="6">
        <v>45091</v>
      </c>
      <c r="B16" s="16" t="s">
        <v>45</v>
      </c>
      <c r="D16" s="16" t="s">
        <v>35</v>
      </c>
      <c r="E16" s="16">
        <v>1250</v>
      </c>
      <c r="F16" s="16" t="s">
        <v>10</v>
      </c>
      <c r="G16" s="16">
        <v>192.3</v>
      </c>
      <c r="H16" s="16">
        <v>187.5</v>
      </c>
      <c r="I16" s="16">
        <v>200</v>
      </c>
      <c r="J16" s="16">
        <v>194</v>
      </c>
      <c r="K16" s="5">
        <f t="shared" si="0"/>
        <v>1.6999999999999886</v>
      </c>
      <c r="L16" s="5">
        <f t="shared" si="1"/>
        <v>2124.9999999999859</v>
      </c>
      <c r="M16" s="16" t="s">
        <v>32</v>
      </c>
    </row>
    <row r="17" spans="1:13">
      <c r="A17" s="6">
        <v>45092</v>
      </c>
      <c r="B17" s="16" t="s">
        <v>38</v>
      </c>
      <c r="D17" s="16" t="s">
        <v>36</v>
      </c>
      <c r="E17" s="16">
        <v>100</v>
      </c>
      <c r="F17" s="16" t="s">
        <v>12</v>
      </c>
      <c r="G17" s="16">
        <v>5620</v>
      </c>
      <c r="H17" s="16">
        <v>5660</v>
      </c>
      <c r="I17" s="16">
        <v>5550</v>
      </c>
      <c r="J17" s="16">
        <v>5660</v>
      </c>
      <c r="K17" s="5">
        <f t="shared" si="0"/>
        <v>-40</v>
      </c>
      <c r="L17" s="5">
        <f t="shared" si="1"/>
        <v>-4000</v>
      </c>
      <c r="M17" s="16" t="s">
        <v>33</v>
      </c>
    </row>
    <row r="18" spans="1:13">
      <c r="A18" s="6">
        <v>45093</v>
      </c>
      <c r="B18" s="16" t="s">
        <v>41</v>
      </c>
      <c r="D18" s="16" t="s">
        <v>35</v>
      </c>
      <c r="E18" s="16">
        <v>5000</v>
      </c>
      <c r="F18" s="16" t="s">
        <v>10</v>
      </c>
      <c r="G18" s="16">
        <v>205.8</v>
      </c>
      <c r="H18" s="16">
        <v>204.4</v>
      </c>
      <c r="I18" s="16">
        <v>208</v>
      </c>
      <c r="J18" s="16">
        <v>204.4</v>
      </c>
      <c r="K18" s="5">
        <f t="shared" si="0"/>
        <v>-1.4000000000000057</v>
      </c>
      <c r="L18" s="5">
        <f t="shared" si="1"/>
        <v>-7000.0000000000282</v>
      </c>
      <c r="M18" s="16" t="s">
        <v>33</v>
      </c>
    </row>
    <row r="19" spans="1:13">
      <c r="A19" s="6">
        <v>45093</v>
      </c>
      <c r="B19" s="16" t="s">
        <v>45</v>
      </c>
      <c r="D19" s="16" t="s">
        <v>36</v>
      </c>
      <c r="E19" s="16">
        <v>1250</v>
      </c>
      <c r="F19" s="16" t="s">
        <v>10</v>
      </c>
      <c r="G19" s="16">
        <v>211</v>
      </c>
      <c r="H19" s="16">
        <v>208</v>
      </c>
      <c r="I19" s="16">
        <v>217</v>
      </c>
      <c r="J19" s="16">
        <v>213.2</v>
      </c>
      <c r="K19" s="5">
        <f t="shared" si="0"/>
        <v>2.1999999999999886</v>
      </c>
      <c r="L19" s="5">
        <f t="shared" si="1"/>
        <v>2749.9999999999859</v>
      </c>
      <c r="M19" s="16" t="s">
        <v>32</v>
      </c>
    </row>
    <row r="20" spans="1:13">
      <c r="A20" s="6">
        <v>45096</v>
      </c>
      <c r="B20" s="16" t="s">
        <v>20</v>
      </c>
      <c r="D20" s="16" t="s">
        <v>36</v>
      </c>
      <c r="E20" s="16">
        <v>5000</v>
      </c>
      <c r="F20" s="16" t="s">
        <v>12</v>
      </c>
      <c r="G20" s="16">
        <v>220.5</v>
      </c>
      <c r="H20" s="16">
        <v>222</v>
      </c>
      <c r="I20" s="16">
        <v>218.5</v>
      </c>
      <c r="J20" s="16">
        <v>218.95</v>
      </c>
      <c r="K20" s="5">
        <f t="shared" si="0"/>
        <v>1.5500000000000114</v>
      </c>
      <c r="L20" s="5">
        <f t="shared" si="1"/>
        <v>7750.0000000000564</v>
      </c>
      <c r="M20" s="16" t="s">
        <v>32</v>
      </c>
    </row>
    <row r="21" spans="1:13">
      <c r="A21" s="6">
        <v>45096</v>
      </c>
      <c r="B21" s="16" t="s">
        <v>17</v>
      </c>
      <c r="D21" s="16" t="s">
        <v>36</v>
      </c>
      <c r="E21" s="16">
        <v>2500</v>
      </c>
      <c r="F21" s="16" t="s">
        <v>12</v>
      </c>
      <c r="G21" s="16">
        <v>731</v>
      </c>
      <c r="H21" s="16">
        <v>734</v>
      </c>
      <c r="I21" s="16">
        <v>727</v>
      </c>
      <c r="J21" s="16">
        <v>728.4</v>
      </c>
      <c r="K21" s="5">
        <f t="shared" si="0"/>
        <v>2.6000000000000227</v>
      </c>
      <c r="L21" s="5">
        <f t="shared" si="1"/>
        <v>6500.0000000000564</v>
      </c>
      <c r="M21" s="16" t="s">
        <v>32</v>
      </c>
    </row>
    <row r="22" spans="1:13">
      <c r="A22" s="6">
        <v>45096</v>
      </c>
      <c r="B22" s="16" t="s">
        <v>39</v>
      </c>
      <c r="D22" s="16" t="s">
        <v>36</v>
      </c>
      <c r="E22" s="16">
        <v>10000</v>
      </c>
      <c r="F22" s="16" t="s">
        <v>12</v>
      </c>
      <c r="G22" s="16">
        <v>89.47</v>
      </c>
      <c r="H22" s="16">
        <v>89.67</v>
      </c>
      <c r="I22" s="16">
        <v>89.2</v>
      </c>
      <c r="J22" s="16">
        <v>89.517499999999998</v>
      </c>
      <c r="K22" s="5">
        <f>IF(F22="BUY",J22-G22,G22-J22)</f>
        <v>-4.7499999999999432E-2</v>
      </c>
      <c r="L22" s="5">
        <f t="shared" si="1"/>
        <v>-474.99999999999432</v>
      </c>
      <c r="M22" s="16" t="s">
        <v>33</v>
      </c>
    </row>
    <row r="23" spans="1:13">
      <c r="A23" s="6">
        <v>45097</v>
      </c>
      <c r="B23" s="16" t="s">
        <v>45</v>
      </c>
      <c r="D23" s="16" t="s">
        <v>36</v>
      </c>
      <c r="E23" s="16">
        <v>1250</v>
      </c>
      <c r="F23" s="16" t="s">
        <v>10</v>
      </c>
      <c r="G23" s="16">
        <v>220</v>
      </c>
      <c r="H23" s="16">
        <v>216</v>
      </c>
      <c r="I23" s="16">
        <v>225</v>
      </c>
      <c r="J23" s="16">
        <v>221.1</v>
      </c>
      <c r="K23" s="5">
        <f t="shared" ref="K23:K30" si="2">IF(F23="BUY",J23-G23,G23-J23)</f>
        <v>1.0999999999999943</v>
      </c>
      <c r="L23" s="5">
        <f t="shared" si="1"/>
        <v>1374.999999999993</v>
      </c>
      <c r="M23" s="16" t="s">
        <v>32</v>
      </c>
    </row>
    <row r="24" spans="1:13">
      <c r="A24" s="6">
        <v>45097</v>
      </c>
      <c r="B24" s="16" t="s">
        <v>20</v>
      </c>
      <c r="D24" s="16" t="s">
        <v>36</v>
      </c>
      <c r="E24" s="16">
        <v>5000</v>
      </c>
      <c r="F24" s="16" t="s">
        <v>12</v>
      </c>
      <c r="G24" s="16">
        <v>218</v>
      </c>
      <c r="H24" s="16">
        <v>219.3</v>
      </c>
      <c r="I24" s="16">
        <v>216.5</v>
      </c>
      <c r="J24" s="16">
        <v>217.7</v>
      </c>
      <c r="K24" s="5">
        <f t="shared" si="2"/>
        <v>0.30000000000001137</v>
      </c>
      <c r="L24" s="5">
        <f t="shared" si="1"/>
        <v>1500.0000000000568</v>
      </c>
      <c r="M24" s="16" t="s">
        <v>32</v>
      </c>
    </row>
    <row r="25" spans="1:13">
      <c r="A25" s="6">
        <v>45097</v>
      </c>
      <c r="B25" s="16" t="s">
        <v>42</v>
      </c>
      <c r="D25" s="16" t="s">
        <v>36</v>
      </c>
      <c r="E25" s="16">
        <v>20</v>
      </c>
      <c r="F25" s="16" t="s">
        <v>12</v>
      </c>
      <c r="G25" s="16">
        <v>58950</v>
      </c>
      <c r="H25" s="16">
        <v>59150</v>
      </c>
      <c r="I25" s="16">
        <v>58700</v>
      </c>
      <c r="J25" s="16">
        <v>58750</v>
      </c>
      <c r="K25" s="5">
        <f t="shared" si="2"/>
        <v>200</v>
      </c>
      <c r="L25" s="5">
        <f t="shared" si="1"/>
        <v>4000</v>
      </c>
      <c r="M25" s="16" t="s">
        <v>32</v>
      </c>
    </row>
    <row r="26" spans="1:13">
      <c r="A26" s="6">
        <v>45097</v>
      </c>
      <c r="B26" s="16" t="s">
        <v>17</v>
      </c>
      <c r="D26" s="16" t="s">
        <v>36</v>
      </c>
      <c r="E26" s="16">
        <v>2500</v>
      </c>
      <c r="F26" s="16" t="s">
        <v>12</v>
      </c>
      <c r="G26" s="16">
        <v>731.5</v>
      </c>
      <c r="H26" s="16">
        <v>734.5</v>
      </c>
      <c r="I26" s="16">
        <v>726</v>
      </c>
      <c r="J26" s="16">
        <v>729.3</v>
      </c>
      <c r="K26" s="5">
        <f t="shared" si="2"/>
        <v>2.2000000000000455</v>
      </c>
      <c r="L26" s="5">
        <f t="shared" si="1"/>
        <v>5500.0000000001137</v>
      </c>
      <c r="M26" s="16" t="s">
        <v>32</v>
      </c>
    </row>
    <row r="27" spans="1:13">
      <c r="A27" s="6">
        <v>45097</v>
      </c>
      <c r="B27" s="16" t="s">
        <v>41</v>
      </c>
      <c r="D27" s="16" t="s">
        <v>36</v>
      </c>
      <c r="E27" s="16">
        <v>5000</v>
      </c>
      <c r="F27" s="16" t="s">
        <v>12</v>
      </c>
      <c r="G27" s="16">
        <v>203</v>
      </c>
      <c r="H27" s="16">
        <v>204.1</v>
      </c>
      <c r="I27" s="16">
        <v>200</v>
      </c>
      <c r="J27" s="16">
        <v>201.75</v>
      </c>
      <c r="K27" s="5">
        <f t="shared" si="2"/>
        <v>1.25</v>
      </c>
      <c r="L27" s="5">
        <f t="shared" si="1"/>
        <v>6250</v>
      </c>
      <c r="M27" s="16" t="s">
        <v>32</v>
      </c>
    </row>
    <row r="28" spans="1:13">
      <c r="A28" s="6">
        <v>45097</v>
      </c>
      <c r="B28" s="16" t="s">
        <v>20</v>
      </c>
      <c r="D28" s="16" t="s">
        <v>36</v>
      </c>
      <c r="E28" s="16">
        <v>5000</v>
      </c>
      <c r="F28" s="16" t="s">
        <v>12</v>
      </c>
      <c r="G28" s="16">
        <v>217</v>
      </c>
      <c r="H28" s="16">
        <v>218.5</v>
      </c>
      <c r="I28" s="16">
        <v>215</v>
      </c>
      <c r="J28" s="16">
        <v>215.5</v>
      </c>
      <c r="K28" s="5">
        <f t="shared" si="2"/>
        <v>1.5</v>
      </c>
      <c r="L28" s="5">
        <f t="shared" si="1"/>
        <v>7500</v>
      </c>
      <c r="M28" s="16" t="s">
        <v>32</v>
      </c>
    </row>
    <row r="29" spans="1:13">
      <c r="A29" s="6">
        <v>45098</v>
      </c>
      <c r="B29" s="16" t="s">
        <v>20</v>
      </c>
      <c r="D29" s="16" t="s">
        <v>36</v>
      </c>
      <c r="E29" s="16">
        <v>5000</v>
      </c>
      <c r="F29" s="16" t="s">
        <v>12</v>
      </c>
      <c r="G29" s="16">
        <v>215</v>
      </c>
      <c r="H29" s="16">
        <v>216.5</v>
      </c>
      <c r="I29" s="16">
        <v>213</v>
      </c>
      <c r="J29" s="16">
        <v>214.4</v>
      </c>
      <c r="K29" s="5">
        <f t="shared" si="2"/>
        <v>0.59999999999999432</v>
      </c>
      <c r="L29" s="5">
        <f t="shared" si="1"/>
        <v>2999.9999999999718</v>
      </c>
      <c r="M29" s="16" t="s">
        <v>32</v>
      </c>
    </row>
    <row r="30" spans="1:13">
      <c r="A30" s="6">
        <v>45098</v>
      </c>
      <c r="B30" s="16" t="s">
        <v>38</v>
      </c>
      <c r="D30" s="16" t="s">
        <v>36</v>
      </c>
      <c r="E30" s="16">
        <v>100</v>
      </c>
      <c r="F30" s="16" t="s">
        <v>12</v>
      </c>
      <c r="G30" s="16">
        <v>5850</v>
      </c>
      <c r="H30" s="16">
        <v>5900</v>
      </c>
      <c r="I30" s="16">
        <v>5770</v>
      </c>
      <c r="J30" s="16">
        <v>5833</v>
      </c>
      <c r="K30" s="5">
        <f t="shared" si="2"/>
        <v>17</v>
      </c>
      <c r="L30" s="5">
        <f t="shared" si="1"/>
        <v>1700</v>
      </c>
      <c r="M30" s="16" t="s">
        <v>32</v>
      </c>
    </row>
    <row r="31" spans="1:13">
      <c r="A31" s="6">
        <v>45098</v>
      </c>
      <c r="B31" s="16" t="s">
        <v>17</v>
      </c>
      <c r="D31" s="16" t="s">
        <v>36</v>
      </c>
      <c r="E31" s="16">
        <v>2500</v>
      </c>
      <c r="F31" s="16" t="s">
        <v>12</v>
      </c>
      <c r="G31" s="16">
        <v>731</v>
      </c>
      <c r="H31" s="16">
        <v>734.5</v>
      </c>
      <c r="I31" s="16">
        <v>726</v>
      </c>
      <c r="J31" s="16">
        <v>727.4</v>
      </c>
      <c r="K31" s="5">
        <f>IF(F31="BUY",J31-G31,G31-J31)</f>
        <v>3.6000000000000227</v>
      </c>
      <c r="L31" s="5">
        <f t="shared" si="1"/>
        <v>9000.0000000000564</v>
      </c>
      <c r="M31" s="16" t="s">
        <v>32</v>
      </c>
    </row>
    <row r="32" spans="1:13">
      <c r="A32" s="6">
        <v>45098</v>
      </c>
      <c r="B32" s="16" t="s">
        <v>46</v>
      </c>
      <c r="D32" s="16" t="s">
        <v>36</v>
      </c>
      <c r="E32" s="16">
        <v>10000</v>
      </c>
      <c r="F32" s="16" t="s">
        <v>10</v>
      </c>
      <c r="G32" s="16">
        <v>57.93</v>
      </c>
      <c r="H32" s="16">
        <v>57.8</v>
      </c>
      <c r="I32" s="16">
        <v>58.3</v>
      </c>
      <c r="J32" s="16">
        <v>57.8</v>
      </c>
      <c r="K32" s="5">
        <f t="shared" ref="K32:K41" si="3">IF(F32="BUY",J32-G32,G32-J32)</f>
        <v>-0.13000000000000256</v>
      </c>
      <c r="L32" s="5">
        <f t="shared" si="1"/>
        <v>-1300.0000000000255</v>
      </c>
      <c r="M32" s="16" t="s">
        <v>33</v>
      </c>
    </row>
    <row r="33" spans="1:13">
      <c r="A33" s="6">
        <v>45098</v>
      </c>
      <c r="B33" s="16" t="s">
        <v>42</v>
      </c>
      <c r="D33" s="16" t="s">
        <v>36</v>
      </c>
      <c r="E33" s="16">
        <v>20</v>
      </c>
      <c r="F33" s="16" t="s">
        <v>12</v>
      </c>
      <c r="G33" s="16">
        <v>58550</v>
      </c>
      <c r="H33" s="16">
        <v>58750</v>
      </c>
      <c r="I33" s="16">
        <v>58200</v>
      </c>
      <c r="J33" s="16">
        <v>58390</v>
      </c>
      <c r="K33" s="5">
        <f t="shared" si="3"/>
        <v>160</v>
      </c>
      <c r="L33" s="5">
        <f t="shared" si="1"/>
        <v>3200</v>
      </c>
      <c r="M33" s="16" t="s">
        <v>32</v>
      </c>
    </row>
    <row r="34" spans="1:13">
      <c r="A34" s="6">
        <v>45099</v>
      </c>
      <c r="B34" s="16" t="s">
        <v>42</v>
      </c>
      <c r="D34" s="16" t="s">
        <v>36</v>
      </c>
      <c r="E34" s="16">
        <v>20</v>
      </c>
      <c r="F34" s="16" t="s">
        <v>12</v>
      </c>
      <c r="G34" s="16">
        <v>58500</v>
      </c>
      <c r="H34" s="16">
        <v>58770</v>
      </c>
      <c r="I34" s="16">
        <v>58200</v>
      </c>
      <c r="J34" s="16">
        <v>58295</v>
      </c>
      <c r="K34" s="5">
        <f t="shared" si="3"/>
        <v>205</v>
      </c>
      <c r="L34" s="5">
        <f t="shared" si="1"/>
        <v>4100</v>
      </c>
      <c r="M34" s="16" t="s">
        <v>32</v>
      </c>
    </row>
    <row r="35" spans="1:13">
      <c r="A35" s="6">
        <v>45099</v>
      </c>
      <c r="B35" s="16" t="s">
        <v>37</v>
      </c>
      <c r="D35" s="16" t="s">
        <v>36</v>
      </c>
      <c r="E35" s="16">
        <v>10</v>
      </c>
      <c r="F35" s="16" t="s">
        <v>12</v>
      </c>
      <c r="G35" s="16">
        <v>68800</v>
      </c>
      <c r="H35" s="16">
        <v>69200</v>
      </c>
      <c r="I35" s="16">
        <v>68200</v>
      </c>
      <c r="J35" s="16">
        <v>68650</v>
      </c>
      <c r="K35" s="5">
        <f t="shared" si="3"/>
        <v>150</v>
      </c>
      <c r="L35" s="5">
        <f t="shared" si="1"/>
        <v>1500</v>
      </c>
      <c r="M35" s="16" t="s">
        <v>32</v>
      </c>
    </row>
    <row r="36" spans="1:13">
      <c r="A36" s="6">
        <v>45100</v>
      </c>
      <c r="B36" s="16" t="s">
        <v>17</v>
      </c>
      <c r="D36" s="16" t="s">
        <v>36</v>
      </c>
      <c r="E36" s="16">
        <v>2500</v>
      </c>
      <c r="F36" s="16" t="s">
        <v>12</v>
      </c>
      <c r="G36" s="16">
        <v>718</v>
      </c>
      <c r="H36" s="16">
        <v>721</v>
      </c>
      <c r="I36" s="16">
        <v>714</v>
      </c>
      <c r="J36" s="16">
        <v>715.75</v>
      </c>
      <c r="K36" s="5">
        <f t="shared" si="3"/>
        <v>2.25</v>
      </c>
      <c r="L36" s="5">
        <f t="shared" si="1"/>
        <v>5625</v>
      </c>
      <c r="M36" s="16" t="s">
        <v>32</v>
      </c>
    </row>
    <row r="37" spans="1:13">
      <c r="A37" s="6">
        <v>45103</v>
      </c>
      <c r="B37" s="16" t="s">
        <v>17</v>
      </c>
      <c r="D37" s="16" t="s">
        <v>36</v>
      </c>
      <c r="E37" s="16">
        <v>2500</v>
      </c>
      <c r="F37" s="16" t="s">
        <v>12</v>
      </c>
      <c r="G37" s="16">
        <v>720</v>
      </c>
      <c r="H37" s="16">
        <v>723.5</v>
      </c>
      <c r="I37" s="16">
        <v>714</v>
      </c>
      <c r="J37" s="16">
        <v>716.8</v>
      </c>
      <c r="K37" s="5">
        <f t="shared" si="3"/>
        <v>3.2000000000000455</v>
      </c>
      <c r="L37" s="5">
        <f t="shared" si="1"/>
        <v>8000.0000000001137</v>
      </c>
      <c r="M37" s="16" t="s">
        <v>32</v>
      </c>
    </row>
    <row r="38" spans="1:13">
      <c r="A38" s="6">
        <v>45104</v>
      </c>
      <c r="B38" s="16" t="s">
        <v>45</v>
      </c>
      <c r="D38" s="16" t="s">
        <v>36</v>
      </c>
      <c r="E38" s="16">
        <v>1250</v>
      </c>
      <c r="F38" s="16" t="s">
        <v>12</v>
      </c>
      <c r="G38" s="16">
        <v>234</v>
      </c>
      <c r="H38" s="16">
        <v>238</v>
      </c>
      <c r="I38" s="16">
        <v>228</v>
      </c>
      <c r="J38" s="16">
        <v>232.8</v>
      </c>
      <c r="K38" s="5">
        <f t="shared" si="3"/>
        <v>1.1999999999999886</v>
      </c>
      <c r="L38" s="5">
        <f t="shared" si="1"/>
        <v>1499.9999999999859</v>
      </c>
      <c r="M38" s="16" t="s">
        <v>32</v>
      </c>
    </row>
    <row r="39" spans="1:13">
      <c r="A39" s="6">
        <v>45105</v>
      </c>
      <c r="B39" s="16" t="s">
        <v>42</v>
      </c>
      <c r="D39" s="16" t="s">
        <v>36</v>
      </c>
      <c r="E39" s="16">
        <v>20</v>
      </c>
      <c r="F39" s="16" t="s">
        <v>12</v>
      </c>
      <c r="G39" s="16">
        <v>58120</v>
      </c>
      <c r="H39" s="16">
        <v>58320</v>
      </c>
      <c r="I39" s="16">
        <v>57900</v>
      </c>
      <c r="J39" s="16">
        <v>58050</v>
      </c>
      <c r="K39" s="5">
        <f t="shared" si="3"/>
        <v>70</v>
      </c>
      <c r="L39" s="5">
        <f t="shared" si="1"/>
        <v>1400</v>
      </c>
      <c r="M39" s="16" t="s">
        <v>32</v>
      </c>
    </row>
    <row r="40" spans="1:13">
      <c r="A40" s="6">
        <v>45105</v>
      </c>
      <c r="B40" s="16" t="s">
        <v>42</v>
      </c>
      <c r="D40" s="16" t="s">
        <v>36</v>
      </c>
      <c r="E40" s="16">
        <v>20</v>
      </c>
      <c r="F40" s="16" t="s">
        <v>12</v>
      </c>
      <c r="G40" s="16">
        <v>57950</v>
      </c>
      <c r="H40" s="16">
        <v>58100</v>
      </c>
      <c r="I40" s="16">
        <v>57700</v>
      </c>
      <c r="J40" s="16">
        <v>58100</v>
      </c>
      <c r="K40" s="5">
        <f t="shared" si="3"/>
        <v>-150</v>
      </c>
      <c r="L40" s="5">
        <f t="shared" si="1"/>
        <v>-3000</v>
      </c>
      <c r="M40" s="16" t="s">
        <v>33</v>
      </c>
    </row>
    <row r="41" spans="1:13">
      <c r="A41" s="6">
        <v>45105</v>
      </c>
      <c r="B41" s="16" t="s">
        <v>41</v>
      </c>
      <c r="D41" s="16" t="s">
        <v>35</v>
      </c>
      <c r="E41" s="16">
        <v>5000</v>
      </c>
      <c r="F41" s="16" t="s">
        <v>10</v>
      </c>
      <c r="G41" s="16">
        <v>195.8</v>
      </c>
      <c r="H41" s="16">
        <v>194.5</v>
      </c>
      <c r="I41" s="16">
        <v>198</v>
      </c>
      <c r="J41" s="16">
        <v>196.4</v>
      </c>
      <c r="K41" s="5">
        <f t="shared" si="3"/>
        <v>0.59999999999999432</v>
      </c>
      <c r="L41" s="5">
        <f t="shared" si="1"/>
        <v>2999.9999999999718</v>
      </c>
      <c r="M41" s="16" t="s">
        <v>32</v>
      </c>
    </row>
    <row r="43" spans="1:13">
      <c r="F43" s="36" t="s">
        <v>161</v>
      </c>
      <c r="G43" s="37"/>
      <c r="H43" s="37"/>
      <c r="I43" s="37"/>
      <c r="J43" s="37"/>
      <c r="K43" s="37"/>
      <c r="L43" s="38"/>
    </row>
    <row r="44" spans="1:13">
      <c r="F44" s="18" t="s">
        <v>21</v>
      </c>
      <c r="G44" s="7" t="s">
        <v>22</v>
      </c>
      <c r="H44" s="7" t="s">
        <v>23</v>
      </c>
      <c r="I44" s="7" t="s">
        <v>24</v>
      </c>
      <c r="J44" s="7" t="s">
        <v>25</v>
      </c>
      <c r="K44" s="7" t="s">
        <v>26</v>
      </c>
      <c r="L44" s="8" t="s">
        <v>27</v>
      </c>
    </row>
    <row r="45" spans="1:13">
      <c r="F45" s="19" t="s">
        <v>155</v>
      </c>
      <c r="G45" s="9">
        <v>40</v>
      </c>
      <c r="H45" s="9">
        <v>0</v>
      </c>
      <c r="I45" s="9">
        <v>40</v>
      </c>
      <c r="J45" s="10">
        <v>32</v>
      </c>
      <c r="K45" s="11">
        <f t="shared" ref="K45" si="4">+J45/I45</f>
        <v>0.8</v>
      </c>
      <c r="L45" s="12">
        <v>92125</v>
      </c>
    </row>
    <row r="46" spans="1:13">
      <c r="F46" s="20"/>
      <c r="G46" s="13"/>
      <c r="H46" s="13"/>
      <c r="I46" s="13"/>
      <c r="J46" s="13"/>
      <c r="K46" s="14"/>
      <c r="L46" s="15"/>
    </row>
  </sheetData>
  <mergeCells count="1">
    <mergeCell ref="F43:L4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85"/>
  <sheetViews>
    <sheetView topLeftCell="A67" workbookViewId="0">
      <selection activeCell="F82" sqref="F82:L82"/>
    </sheetView>
  </sheetViews>
  <sheetFormatPr defaultRowHeight="15"/>
  <cols>
    <col min="1" max="1" width="13.7109375" style="16" customWidth="1"/>
    <col min="2" max="2" width="20.5703125" customWidth="1"/>
    <col min="3" max="3" width="9.140625" hidden="1" customWidth="1"/>
    <col min="4" max="4" width="15.5703125" customWidth="1"/>
    <col min="5" max="5" width="12.7109375" customWidth="1"/>
    <col min="6" max="6" width="21.42578125" customWidth="1"/>
    <col min="7" max="8" width="15" customWidth="1"/>
    <col min="9" max="9" width="16.7109375" customWidth="1"/>
    <col min="10" max="10" width="12.140625" customWidth="1"/>
    <col min="11" max="11" width="12.42578125" customWidth="1"/>
    <col min="12" max="12" width="14.28515625" customWidth="1"/>
    <col min="13" max="13" width="9.140625" style="16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45110</v>
      </c>
      <c r="B2" s="16" t="s">
        <v>42</v>
      </c>
      <c r="D2" s="16" t="s">
        <v>36</v>
      </c>
      <c r="E2" s="16">
        <v>20</v>
      </c>
      <c r="F2" s="16" t="s">
        <v>10</v>
      </c>
      <c r="G2" s="16">
        <v>58070</v>
      </c>
      <c r="H2" s="16">
        <v>57740</v>
      </c>
      <c r="I2" s="16">
        <v>58350</v>
      </c>
      <c r="J2" s="16">
        <v>58250</v>
      </c>
      <c r="K2" s="5">
        <f t="shared" ref="K2:K65" si="0">IF(F2="BUY",J2-G2,G2-J2)</f>
        <v>180</v>
      </c>
      <c r="L2" s="5">
        <f t="shared" ref="L2:L65" si="1">(K2*E2)</f>
        <v>3600</v>
      </c>
      <c r="M2" s="16" t="s">
        <v>32</v>
      </c>
    </row>
    <row r="3" spans="1:13">
      <c r="A3" s="6">
        <v>45110</v>
      </c>
      <c r="B3" s="16" t="s">
        <v>46</v>
      </c>
      <c r="D3" s="16" t="s">
        <v>35</v>
      </c>
      <c r="E3" s="16">
        <v>10000</v>
      </c>
      <c r="F3" s="16" t="s">
        <v>10</v>
      </c>
      <c r="G3" s="16">
        <v>56.93</v>
      </c>
      <c r="H3" s="16">
        <v>56.63</v>
      </c>
      <c r="I3" s="16">
        <v>57.3</v>
      </c>
      <c r="J3" s="16">
        <v>57.16</v>
      </c>
      <c r="K3" s="5">
        <f t="shared" si="0"/>
        <v>0.22999999999999687</v>
      </c>
      <c r="L3" s="5">
        <f t="shared" si="1"/>
        <v>2299.9999999999686</v>
      </c>
      <c r="M3" s="16" t="s">
        <v>32</v>
      </c>
    </row>
    <row r="4" spans="1:13">
      <c r="A4" s="6">
        <v>45110</v>
      </c>
      <c r="B4" s="16" t="s">
        <v>20</v>
      </c>
      <c r="D4" s="16" t="s">
        <v>36</v>
      </c>
      <c r="E4" s="16">
        <v>5000</v>
      </c>
      <c r="F4" s="16" t="s">
        <v>10</v>
      </c>
      <c r="G4" s="16">
        <v>213</v>
      </c>
      <c r="H4" s="16">
        <v>212</v>
      </c>
      <c r="I4" s="16">
        <v>216</v>
      </c>
      <c r="J4" s="16">
        <v>214.8</v>
      </c>
      <c r="K4" s="5">
        <f t="shared" si="0"/>
        <v>1.8000000000000114</v>
      </c>
      <c r="L4" s="5">
        <f t="shared" si="1"/>
        <v>9000.0000000000564</v>
      </c>
      <c r="M4" s="16" t="s">
        <v>32</v>
      </c>
    </row>
    <row r="5" spans="1:13">
      <c r="A5" s="6">
        <v>45110</v>
      </c>
      <c r="B5" s="16" t="s">
        <v>41</v>
      </c>
      <c r="D5" s="16" t="s">
        <v>36</v>
      </c>
      <c r="E5" s="16">
        <v>5000</v>
      </c>
      <c r="F5" s="16" t="s">
        <v>10</v>
      </c>
      <c r="G5" s="16">
        <v>195.2</v>
      </c>
      <c r="H5" s="16">
        <v>198</v>
      </c>
      <c r="I5" s="16">
        <v>194.2</v>
      </c>
      <c r="J5" s="16">
        <v>195.6</v>
      </c>
      <c r="K5" s="5">
        <f t="shared" si="0"/>
        <v>0.40000000000000568</v>
      </c>
      <c r="L5" s="5">
        <f t="shared" si="1"/>
        <v>2000.0000000000284</v>
      </c>
      <c r="M5" s="16" t="s">
        <v>32</v>
      </c>
    </row>
    <row r="6" spans="1:13">
      <c r="A6" s="6">
        <v>45111</v>
      </c>
      <c r="B6" s="16" t="s">
        <v>42</v>
      </c>
      <c r="D6" s="16" t="s">
        <v>36</v>
      </c>
      <c r="E6" s="16">
        <v>20</v>
      </c>
      <c r="F6" s="16" t="s">
        <v>10</v>
      </c>
      <c r="G6" s="16">
        <v>58400</v>
      </c>
      <c r="H6" s="16">
        <v>58250</v>
      </c>
      <c r="I6" s="16">
        <v>58600</v>
      </c>
      <c r="J6" s="16">
        <v>58480</v>
      </c>
      <c r="K6" s="5">
        <f t="shared" si="0"/>
        <v>80</v>
      </c>
      <c r="L6" s="5">
        <f t="shared" si="1"/>
        <v>1600</v>
      </c>
      <c r="M6" s="16" t="s">
        <v>32</v>
      </c>
    </row>
    <row r="7" spans="1:13">
      <c r="A7" s="6">
        <v>45111</v>
      </c>
      <c r="B7" s="16" t="s">
        <v>43</v>
      </c>
      <c r="D7" s="16" t="s">
        <v>36</v>
      </c>
      <c r="E7" s="16">
        <v>10000</v>
      </c>
      <c r="F7" s="16" t="s">
        <v>10</v>
      </c>
      <c r="G7" s="16">
        <v>104.15</v>
      </c>
      <c r="H7" s="16">
        <v>104</v>
      </c>
      <c r="I7" s="16">
        <v>104.4</v>
      </c>
      <c r="J7" s="16">
        <v>104.33</v>
      </c>
      <c r="K7" s="5">
        <f t="shared" si="0"/>
        <v>0.17999999999999261</v>
      </c>
      <c r="L7" s="5">
        <f t="shared" si="1"/>
        <v>1799.9999999999261</v>
      </c>
      <c r="M7" s="16" t="s">
        <v>32</v>
      </c>
    </row>
    <row r="8" spans="1:13">
      <c r="A8" s="6">
        <v>45111</v>
      </c>
      <c r="B8" s="16" t="s">
        <v>37</v>
      </c>
      <c r="D8" s="16" t="s">
        <v>36</v>
      </c>
      <c r="E8" s="16">
        <v>10</v>
      </c>
      <c r="F8" s="16" t="s">
        <v>10</v>
      </c>
      <c r="G8" s="16">
        <v>70600</v>
      </c>
      <c r="H8" s="16">
        <v>70300</v>
      </c>
      <c r="I8" s="16">
        <v>71100</v>
      </c>
      <c r="J8" s="16">
        <v>70750</v>
      </c>
      <c r="K8" s="5">
        <f t="shared" si="0"/>
        <v>150</v>
      </c>
      <c r="L8" s="5">
        <f t="shared" si="1"/>
        <v>1500</v>
      </c>
      <c r="M8" s="16" t="s">
        <v>32</v>
      </c>
    </row>
    <row r="9" spans="1:13">
      <c r="A9" s="6">
        <v>45111</v>
      </c>
      <c r="B9" s="16" t="s">
        <v>39</v>
      </c>
      <c r="D9" s="16" t="s">
        <v>36</v>
      </c>
      <c r="E9" s="16">
        <v>10000</v>
      </c>
      <c r="F9" s="16" t="s">
        <v>10</v>
      </c>
      <c r="G9" s="16">
        <v>89.53</v>
      </c>
      <c r="H9" s="16">
        <v>89.4</v>
      </c>
      <c r="I9" s="16">
        <v>89.7</v>
      </c>
      <c r="J9" s="16">
        <v>89.4</v>
      </c>
      <c r="K9" s="5">
        <f t="shared" si="0"/>
        <v>-0.12999999999999545</v>
      </c>
      <c r="L9" s="5">
        <f t="shared" si="1"/>
        <v>-1299.9999999999545</v>
      </c>
      <c r="M9" s="16" t="s">
        <v>33</v>
      </c>
    </row>
    <row r="10" spans="1:13">
      <c r="A10" s="6">
        <v>45111</v>
      </c>
      <c r="B10" s="16" t="s">
        <v>38</v>
      </c>
      <c r="D10" s="16" t="s">
        <v>36</v>
      </c>
      <c r="E10" s="16">
        <v>100</v>
      </c>
      <c r="F10" s="16" t="s">
        <v>12</v>
      </c>
      <c r="G10" s="16">
        <v>5820</v>
      </c>
      <c r="H10" s="16">
        <v>5855</v>
      </c>
      <c r="I10" s="16">
        <v>5750</v>
      </c>
      <c r="J10" s="16">
        <v>5805</v>
      </c>
      <c r="K10" s="5">
        <f t="shared" si="0"/>
        <v>15</v>
      </c>
      <c r="L10" s="5">
        <f t="shared" si="1"/>
        <v>1500</v>
      </c>
      <c r="M10" s="16" t="s">
        <v>32</v>
      </c>
    </row>
    <row r="11" spans="1:13">
      <c r="A11" s="6">
        <v>45111</v>
      </c>
      <c r="B11" s="16" t="s">
        <v>17</v>
      </c>
      <c r="D11" s="16" t="s">
        <v>36</v>
      </c>
      <c r="E11" s="16">
        <v>2500</v>
      </c>
      <c r="F11" s="16" t="s">
        <v>10</v>
      </c>
      <c r="G11" s="16">
        <v>717</v>
      </c>
      <c r="H11" s="16">
        <v>715</v>
      </c>
      <c r="I11" s="16">
        <v>721</v>
      </c>
      <c r="J11" s="16">
        <v>718.1</v>
      </c>
      <c r="K11" s="5">
        <f t="shared" si="0"/>
        <v>1.1000000000000227</v>
      </c>
      <c r="L11" s="5">
        <f t="shared" si="1"/>
        <v>2750.0000000000568</v>
      </c>
      <c r="M11" s="16" t="s">
        <v>32</v>
      </c>
    </row>
    <row r="12" spans="1:13">
      <c r="A12" s="6">
        <v>45112</v>
      </c>
      <c r="B12" s="16" t="s">
        <v>42</v>
      </c>
      <c r="D12" s="16" t="s">
        <v>36</v>
      </c>
      <c r="E12" s="16">
        <v>20</v>
      </c>
      <c r="F12" s="16" t="s">
        <v>10</v>
      </c>
      <c r="G12" s="16">
        <v>58450</v>
      </c>
      <c r="H12" s="16">
        <v>58250</v>
      </c>
      <c r="I12" s="16">
        <v>58700</v>
      </c>
      <c r="J12" s="16">
        <v>58620</v>
      </c>
      <c r="K12" s="5">
        <f t="shared" si="0"/>
        <v>170</v>
      </c>
      <c r="L12" s="5">
        <f t="shared" si="1"/>
        <v>3400</v>
      </c>
      <c r="M12" s="16" t="s">
        <v>32</v>
      </c>
    </row>
    <row r="13" spans="1:13">
      <c r="A13" s="6">
        <v>45112</v>
      </c>
      <c r="B13" s="16" t="s">
        <v>46</v>
      </c>
      <c r="D13" s="16" t="s">
        <v>35</v>
      </c>
      <c r="E13" s="16">
        <v>10000</v>
      </c>
      <c r="F13" s="16" t="s">
        <v>10</v>
      </c>
      <c r="G13" s="16">
        <v>57.2</v>
      </c>
      <c r="H13" s="16">
        <v>57</v>
      </c>
      <c r="I13" s="16">
        <v>57.5</v>
      </c>
      <c r="J13" s="16">
        <v>57.4</v>
      </c>
      <c r="K13" s="5">
        <f t="shared" si="0"/>
        <v>0.19999999999999574</v>
      </c>
      <c r="L13" s="5">
        <f t="shared" si="1"/>
        <v>1999.9999999999573</v>
      </c>
      <c r="M13" s="16" t="s">
        <v>32</v>
      </c>
    </row>
    <row r="14" spans="1:13">
      <c r="A14" s="6">
        <v>45112</v>
      </c>
      <c r="B14" s="16" t="s">
        <v>38</v>
      </c>
      <c r="D14" s="16" t="s">
        <v>36</v>
      </c>
      <c r="E14" s="16">
        <v>100</v>
      </c>
      <c r="F14" s="16" t="s">
        <v>12</v>
      </c>
      <c r="G14" s="16">
        <v>5825</v>
      </c>
      <c r="H14" s="16">
        <v>5860</v>
      </c>
      <c r="I14" s="16">
        <v>5750</v>
      </c>
      <c r="J14" s="16">
        <v>5849</v>
      </c>
      <c r="K14" s="5">
        <f t="shared" si="0"/>
        <v>-24</v>
      </c>
      <c r="L14" s="5">
        <f t="shared" si="1"/>
        <v>-2400</v>
      </c>
      <c r="M14" s="16" t="s">
        <v>33</v>
      </c>
    </row>
    <row r="15" spans="1:13">
      <c r="A15" s="6">
        <v>45112</v>
      </c>
      <c r="B15" s="16" t="s">
        <v>37</v>
      </c>
      <c r="D15" s="16" t="s">
        <v>36</v>
      </c>
      <c r="E15" s="16">
        <v>10</v>
      </c>
      <c r="F15" s="16" t="s">
        <v>10</v>
      </c>
      <c r="G15" s="16">
        <v>70500</v>
      </c>
      <c r="H15" s="16">
        <v>70200</v>
      </c>
      <c r="I15" s="16">
        <v>71000</v>
      </c>
      <c r="J15" s="16">
        <v>70600</v>
      </c>
      <c r="K15" s="5">
        <f t="shared" si="0"/>
        <v>100</v>
      </c>
      <c r="L15" s="5">
        <f t="shared" si="1"/>
        <v>1000</v>
      </c>
      <c r="M15" s="16" t="s">
        <v>32</v>
      </c>
    </row>
    <row r="16" spans="1:13">
      <c r="A16" s="6">
        <v>45112</v>
      </c>
      <c r="B16" s="16" t="s">
        <v>20</v>
      </c>
      <c r="D16" s="16" t="s">
        <v>36</v>
      </c>
      <c r="E16" s="16">
        <v>5000</v>
      </c>
      <c r="F16" s="16" t="s">
        <v>10</v>
      </c>
      <c r="G16" s="16">
        <v>213.5</v>
      </c>
      <c r="H16" s="16">
        <v>213</v>
      </c>
      <c r="I16" s="16">
        <v>216</v>
      </c>
      <c r="J16" s="16">
        <v>214.3</v>
      </c>
      <c r="K16" s="5">
        <f t="shared" si="0"/>
        <v>0.80000000000001137</v>
      </c>
      <c r="L16" s="5">
        <f t="shared" si="1"/>
        <v>4000.0000000000568</v>
      </c>
      <c r="M16" s="16" t="s">
        <v>32</v>
      </c>
    </row>
    <row r="17" spans="1:13">
      <c r="A17" s="6">
        <v>45113</v>
      </c>
      <c r="B17" s="16" t="s">
        <v>45</v>
      </c>
      <c r="D17" s="16" t="s">
        <v>36</v>
      </c>
      <c r="E17" s="16">
        <v>1250</v>
      </c>
      <c r="F17" s="16" t="s">
        <v>12</v>
      </c>
      <c r="G17" s="16">
        <v>218.5</v>
      </c>
      <c r="H17" s="16">
        <v>221</v>
      </c>
      <c r="I17" s="16">
        <v>214</v>
      </c>
      <c r="J17" s="16">
        <v>220</v>
      </c>
      <c r="K17" s="5">
        <f t="shared" si="0"/>
        <v>-1.5</v>
      </c>
      <c r="L17" s="5">
        <f t="shared" si="1"/>
        <v>-1875</v>
      </c>
      <c r="M17" s="16" t="s">
        <v>33</v>
      </c>
    </row>
    <row r="18" spans="1:13">
      <c r="A18" s="6">
        <v>45113</v>
      </c>
      <c r="B18" s="16" t="s">
        <v>39</v>
      </c>
      <c r="D18" s="16" t="s">
        <v>35</v>
      </c>
      <c r="E18" s="16">
        <v>10000</v>
      </c>
      <c r="F18" s="16" t="s">
        <v>10</v>
      </c>
      <c r="G18" s="16">
        <v>89.7</v>
      </c>
      <c r="H18" s="16">
        <v>89.4</v>
      </c>
      <c r="I18" s="16">
        <v>90.1</v>
      </c>
      <c r="J18" s="16">
        <v>90</v>
      </c>
      <c r="K18" s="5">
        <f t="shared" si="0"/>
        <v>0.29999999999999716</v>
      </c>
      <c r="L18" s="5">
        <f t="shared" si="1"/>
        <v>2999.9999999999718</v>
      </c>
      <c r="M18" s="16" t="s">
        <v>32</v>
      </c>
    </row>
    <row r="19" spans="1:13">
      <c r="A19" s="6">
        <v>45113</v>
      </c>
      <c r="B19" s="16" t="s">
        <v>46</v>
      </c>
      <c r="D19" s="16" t="s">
        <v>35</v>
      </c>
      <c r="E19" s="16">
        <v>10000</v>
      </c>
      <c r="F19" s="16" t="s">
        <v>10</v>
      </c>
      <c r="G19" s="16">
        <v>57.52</v>
      </c>
      <c r="H19" s="16">
        <v>57.29</v>
      </c>
      <c r="I19" s="16">
        <v>57.9</v>
      </c>
      <c r="J19" s="16">
        <v>57.76</v>
      </c>
      <c r="K19" s="5">
        <f t="shared" si="0"/>
        <v>0.23999999999999488</v>
      </c>
      <c r="L19" s="5">
        <f t="shared" si="1"/>
        <v>2399.9999999999491</v>
      </c>
      <c r="M19" s="16" t="s">
        <v>32</v>
      </c>
    </row>
    <row r="20" spans="1:13">
      <c r="A20" s="6">
        <v>45113</v>
      </c>
      <c r="B20" s="16" t="s">
        <v>42</v>
      </c>
      <c r="D20" s="16" t="s">
        <v>36</v>
      </c>
      <c r="E20" s="16">
        <v>20</v>
      </c>
      <c r="F20" s="16" t="s">
        <v>12</v>
      </c>
      <c r="G20" s="16">
        <v>58500</v>
      </c>
      <c r="H20" s="16">
        <v>58700</v>
      </c>
      <c r="I20" s="16">
        <v>58200</v>
      </c>
      <c r="J20" s="16">
        <v>58275</v>
      </c>
      <c r="K20" s="5">
        <f t="shared" si="0"/>
        <v>225</v>
      </c>
      <c r="L20" s="5">
        <f t="shared" si="1"/>
        <v>4500</v>
      </c>
      <c r="M20" s="16" t="s">
        <v>32</v>
      </c>
    </row>
    <row r="21" spans="1:13">
      <c r="A21" s="6">
        <v>45113</v>
      </c>
      <c r="B21" s="16" t="s">
        <v>17</v>
      </c>
      <c r="D21" s="16" t="s">
        <v>36</v>
      </c>
      <c r="E21" s="16">
        <v>2500</v>
      </c>
      <c r="F21" s="16" t="s">
        <v>12</v>
      </c>
      <c r="G21" s="16">
        <v>715.5</v>
      </c>
      <c r="H21" s="16">
        <v>718.5</v>
      </c>
      <c r="I21" s="16">
        <v>712.5</v>
      </c>
      <c r="J21" s="16">
        <v>714.5</v>
      </c>
      <c r="K21" s="5">
        <f t="shared" si="0"/>
        <v>1</v>
      </c>
      <c r="L21" s="5">
        <f t="shared" si="1"/>
        <v>2500</v>
      </c>
      <c r="M21" s="16" t="s">
        <v>32</v>
      </c>
    </row>
    <row r="22" spans="1:13">
      <c r="A22" s="6">
        <v>45114</v>
      </c>
      <c r="B22" s="16" t="s">
        <v>46</v>
      </c>
      <c r="D22" s="16" t="s">
        <v>35</v>
      </c>
      <c r="E22" s="16">
        <v>10000</v>
      </c>
      <c r="F22" s="16" t="s">
        <v>10</v>
      </c>
      <c r="G22" s="16">
        <v>57.97</v>
      </c>
      <c r="H22" s="16">
        <v>57.6</v>
      </c>
      <c r="I22" s="16">
        <v>58.3</v>
      </c>
      <c r="J22" s="16">
        <v>58.18</v>
      </c>
      <c r="K22" s="5">
        <f t="shared" si="0"/>
        <v>0.21000000000000085</v>
      </c>
      <c r="L22" s="5">
        <f t="shared" si="1"/>
        <v>2100.0000000000086</v>
      </c>
      <c r="M22" s="16" t="s">
        <v>32</v>
      </c>
    </row>
    <row r="23" spans="1:13">
      <c r="A23" s="6">
        <v>45114</v>
      </c>
      <c r="B23" s="16" t="s">
        <v>39</v>
      </c>
      <c r="D23" s="16" t="s">
        <v>35</v>
      </c>
      <c r="E23" s="16">
        <v>10000</v>
      </c>
      <c r="F23" s="16" t="s">
        <v>10</v>
      </c>
      <c r="G23" s="16">
        <v>90.1</v>
      </c>
      <c r="H23" s="16">
        <v>89.87</v>
      </c>
      <c r="I23" s="16">
        <v>90.4</v>
      </c>
      <c r="J23" s="16">
        <v>90.31</v>
      </c>
      <c r="K23" s="5">
        <f t="shared" si="0"/>
        <v>0.21000000000000796</v>
      </c>
      <c r="L23" s="5">
        <f t="shared" si="1"/>
        <v>2100.0000000000796</v>
      </c>
      <c r="M23" s="16" t="s">
        <v>32</v>
      </c>
    </row>
    <row r="24" spans="1:13">
      <c r="A24" s="6">
        <v>45114</v>
      </c>
      <c r="B24" s="16" t="s">
        <v>20</v>
      </c>
      <c r="D24" s="16" t="s">
        <v>36</v>
      </c>
      <c r="E24" s="16">
        <v>5000</v>
      </c>
      <c r="F24" s="16" t="s">
        <v>10</v>
      </c>
      <c r="G24" s="16">
        <v>215</v>
      </c>
      <c r="H24" s="16">
        <v>213.8</v>
      </c>
      <c r="I24" s="16">
        <v>217</v>
      </c>
      <c r="J24" s="16">
        <v>215.8</v>
      </c>
      <c r="K24" s="5">
        <f t="shared" si="0"/>
        <v>0.80000000000001137</v>
      </c>
      <c r="L24" s="5">
        <f t="shared" si="1"/>
        <v>4000.0000000000568</v>
      </c>
      <c r="M24" s="16" t="s">
        <v>32</v>
      </c>
    </row>
    <row r="25" spans="1:13">
      <c r="A25" s="6">
        <v>45114</v>
      </c>
      <c r="B25" s="16" t="s">
        <v>42</v>
      </c>
      <c r="D25" s="16" t="s">
        <v>36</v>
      </c>
      <c r="E25" s="16">
        <v>20</v>
      </c>
      <c r="F25" s="16" t="s">
        <v>10</v>
      </c>
      <c r="G25" s="16">
        <v>58600</v>
      </c>
      <c r="H25" s="16">
        <v>58450</v>
      </c>
      <c r="I25" s="16">
        <v>58900</v>
      </c>
      <c r="J25" s="16">
        <v>58815</v>
      </c>
      <c r="K25" s="5">
        <f t="shared" si="0"/>
        <v>215</v>
      </c>
      <c r="L25" s="5">
        <f t="shared" si="1"/>
        <v>4300</v>
      </c>
      <c r="M25" s="16" t="s">
        <v>32</v>
      </c>
    </row>
    <row r="26" spans="1:13">
      <c r="A26" s="6">
        <v>45114</v>
      </c>
      <c r="B26" s="16" t="s">
        <v>41</v>
      </c>
      <c r="D26" s="16" t="s">
        <v>35</v>
      </c>
      <c r="E26" s="16">
        <v>5000</v>
      </c>
      <c r="F26" s="16" t="s">
        <v>10</v>
      </c>
      <c r="G26" s="16">
        <v>195.4</v>
      </c>
      <c r="H26" s="16">
        <v>194.3</v>
      </c>
      <c r="I26" s="16">
        <v>199</v>
      </c>
      <c r="J26" s="16">
        <v>195.7</v>
      </c>
      <c r="K26" s="5">
        <f t="shared" si="0"/>
        <v>0.29999999999998295</v>
      </c>
      <c r="L26" s="5">
        <f t="shared" si="1"/>
        <v>1499.9999999999147</v>
      </c>
      <c r="M26" s="16" t="s">
        <v>32</v>
      </c>
    </row>
    <row r="27" spans="1:13">
      <c r="A27" s="6">
        <v>45117</v>
      </c>
      <c r="B27" s="16" t="s">
        <v>46</v>
      </c>
      <c r="D27" s="16" t="s">
        <v>35</v>
      </c>
      <c r="E27" s="16">
        <v>10000</v>
      </c>
      <c r="F27" s="16" t="s">
        <v>10</v>
      </c>
      <c r="G27" s="16">
        <v>58.26</v>
      </c>
      <c r="H27" s="16">
        <v>58</v>
      </c>
      <c r="I27" s="16">
        <v>58.55</v>
      </c>
      <c r="J27" s="16">
        <v>58.55</v>
      </c>
      <c r="K27" s="5">
        <f t="shared" si="0"/>
        <v>0.28999999999999915</v>
      </c>
      <c r="L27" s="5">
        <f t="shared" si="1"/>
        <v>2899.9999999999914</v>
      </c>
      <c r="M27" s="16" t="s">
        <v>32</v>
      </c>
    </row>
    <row r="28" spans="1:13">
      <c r="A28" s="6">
        <v>45117</v>
      </c>
      <c r="B28" s="16" t="s">
        <v>41</v>
      </c>
      <c r="D28" s="16" t="s">
        <v>36</v>
      </c>
      <c r="E28" s="16">
        <v>5000</v>
      </c>
      <c r="F28" s="16" t="s">
        <v>10</v>
      </c>
      <c r="G28" s="16">
        <v>196</v>
      </c>
      <c r="H28" s="16">
        <v>195</v>
      </c>
      <c r="I28" s="16">
        <v>199</v>
      </c>
      <c r="J28" s="16">
        <v>197.5</v>
      </c>
      <c r="K28" s="5">
        <f t="shared" si="0"/>
        <v>1.5</v>
      </c>
      <c r="L28" s="5">
        <f t="shared" si="1"/>
        <v>7500</v>
      </c>
      <c r="M28" s="16" t="s">
        <v>32</v>
      </c>
    </row>
    <row r="29" spans="1:13">
      <c r="A29" s="6">
        <v>45117</v>
      </c>
      <c r="B29" s="16" t="s">
        <v>42</v>
      </c>
      <c r="D29" s="16" t="s">
        <v>36</v>
      </c>
      <c r="E29" s="16">
        <v>20</v>
      </c>
      <c r="F29" s="16" t="s">
        <v>10</v>
      </c>
      <c r="G29" s="16">
        <v>58700</v>
      </c>
      <c r="H29" s="16">
        <v>58550</v>
      </c>
      <c r="I29" s="16">
        <v>58950</v>
      </c>
      <c r="J29" s="16">
        <v>58550</v>
      </c>
      <c r="K29" s="5">
        <f t="shared" si="0"/>
        <v>-150</v>
      </c>
      <c r="L29" s="5">
        <f t="shared" si="1"/>
        <v>-3000</v>
      </c>
      <c r="M29" s="16" t="s">
        <v>33</v>
      </c>
    </row>
    <row r="30" spans="1:13">
      <c r="A30" s="6">
        <v>45117</v>
      </c>
      <c r="B30" s="16" t="s">
        <v>17</v>
      </c>
      <c r="D30" s="16" t="s">
        <v>36</v>
      </c>
      <c r="E30" s="16">
        <v>2500</v>
      </c>
      <c r="F30" s="16" t="s">
        <v>10</v>
      </c>
      <c r="G30" s="16">
        <v>720</v>
      </c>
      <c r="H30" s="16">
        <v>717</v>
      </c>
      <c r="I30" s="16">
        <v>725</v>
      </c>
      <c r="J30" s="16">
        <v>723.3</v>
      </c>
      <c r="K30" s="5">
        <f t="shared" si="0"/>
        <v>3.2999999999999545</v>
      </c>
      <c r="L30" s="5">
        <f t="shared" si="1"/>
        <v>8249.9999999998872</v>
      </c>
      <c r="M30" s="16" t="s">
        <v>32</v>
      </c>
    </row>
    <row r="31" spans="1:13">
      <c r="A31" s="6">
        <v>45117</v>
      </c>
      <c r="B31" s="16" t="s">
        <v>45</v>
      </c>
      <c r="D31" s="16" t="s">
        <v>36</v>
      </c>
      <c r="E31" s="16">
        <v>1250</v>
      </c>
      <c r="F31" s="16" t="s">
        <v>12</v>
      </c>
      <c r="G31" s="16">
        <v>220</v>
      </c>
      <c r="H31" s="16">
        <v>223</v>
      </c>
      <c r="I31" s="16">
        <v>215</v>
      </c>
      <c r="J31" s="16">
        <v>219</v>
      </c>
      <c r="K31" s="5">
        <f t="shared" si="0"/>
        <v>1</v>
      </c>
      <c r="L31" s="5">
        <f t="shared" si="1"/>
        <v>1250</v>
      </c>
      <c r="M31" s="16" t="s">
        <v>32</v>
      </c>
    </row>
    <row r="32" spans="1:13">
      <c r="A32" s="6">
        <v>45118</v>
      </c>
      <c r="B32" s="16" t="s">
        <v>37</v>
      </c>
      <c r="D32" s="16" t="s">
        <v>36</v>
      </c>
      <c r="E32" s="16">
        <v>10</v>
      </c>
      <c r="F32" s="16" t="s">
        <v>10</v>
      </c>
      <c r="G32" s="16">
        <v>71550</v>
      </c>
      <c r="H32" s="16" t="s">
        <v>156</v>
      </c>
      <c r="I32" s="16">
        <v>71800</v>
      </c>
      <c r="J32" s="16">
        <v>71350</v>
      </c>
      <c r="K32" s="5">
        <f t="shared" si="0"/>
        <v>-200</v>
      </c>
      <c r="L32" s="5">
        <f t="shared" si="1"/>
        <v>-2000</v>
      </c>
      <c r="M32" s="16" t="s">
        <v>33</v>
      </c>
    </row>
    <row r="33" spans="1:13">
      <c r="A33" s="6">
        <v>45118</v>
      </c>
      <c r="B33" s="16" t="s">
        <v>39</v>
      </c>
      <c r="D33" s="16" t="s">
        <v>36</v>
      </c>
      <c r="E33" s="16">
        <v>10000</v>
      </c>
      <c r="F33" s="16" t="s">
        <v>10</v>
      </c>
      <c r="G33" s="16">
        <v>90.73</v>
      </c>
      <c r="H33" s="16">
        <v>90.5</v>
      </c>
      <c r="I33" s="16">
        <v>91.1</v>
      </c>
      <c r="J33" s="16">
        <v>90.78</v>
      </c>
      <c r="K33" s="5">
        <f t="shared" si="0"/>
        <v>4.9999999999997158E-2</v>
      </c>
      <c r="L33" s="5">
        <f t="shared" si="1"/>
        <v>499.99999999997158</v>
      </c>
      <c r="M33" s="16" t="s">
        <v>32</v>
      </c>
    </row>
    <row r="34" spans="1:13">
      <c r="A34" s="6">
        <v>45118</v>
      </c>
      <c r="B34" s="16" t="s">
        <v>42</v>
      </c>
      <c r="D34" s="16" t="s">
        <v>35</v>
      </c>
      <c r="E34" s="16">
        <v>20</v>
      </c>
      <c r="F34" s="16" t="s">
        <v>10</v>
      </c>
      <c r="G34" s="16">
        <v>58750</v>
      </c>
      <c r="H34" s="16">
        <v>58550</v>
      </c>
      <c r="I34" s="16">
        <v>59000</v>
      </c>
      <c r="J34" s="16">
        <v>58940</v>
      </c>
      <c r="K34" s="5">
        <f t="shared" si="0"/>
        <v>190</v>
      </c>
      <c r="L34" s="5">
        <f t="shared" si="1"/>
        <v>3800</v>
      </c>
      <c r="M34" s="16" t="s">
        <v>32</v>
      </c>
    </row>
    <row r="35" spans="1:13">
      <c r="A35" s="6">
        <v>45119</v>
      </c>
      <c r="B35" s="16" t="s">
        <v>43</v>
      </c>
      <c r="D35" s="16" t="s">
        <v>36</v>
      </c>
      <c r="E35" s="16">
        <v>10000</v>
      </c>
      <c r="F35" s="16" t="s">
        <v>12</v>
      </c>
      <c r="G35" s="16">
        <v>106.4</v>
      </c>
      <c r="H35" s="16">
        <v>106.6</v>
      </c>
      <c r="I35" s="16">
        <v>106.1</v>
      </c>
      <c r="J35" s="16">
        <v>106.3</v>
      </c>
      <c r="K35" s="5">
        <f t="shared" si="0"/>
        <v>0.10000000000000853</v>
      </c>
      <c r="L35" s="5">
        <f t="shared" si="1"/>
        <v>1000.0000000000853</v>
      </c>
      <c r="M35" s="16" t="s">
        <v>32</v>
      </c>
    </row>
    <row r="36" spans="1:13">
      <c r="A36" s="6">
        <v>45119</v>
      </c>
      <c r="B36" s="16" t="s">
        <v>39</v>
      </c>
      <c r="D36" s="16" t="s">
        <v>36</v>
      </c>
      <c r="E36" s="16">
        <v>10000</v>
      </c>
      <c r="F36" s="16" t="s">
        <v>12</v>
      </c>
      <c r="G36" s="16">
        <v>90.75</v>
      </c>
      <c r="H36" s="16">
        <v>90.95</v>
      </c>
      <c r="I36" s="16">
        <v>90.5</v>
      </c>
      <c r="J36" s="16">
        <v>90.74</v>
      </c>
      <c r="K36" s="5">
        <f t="shared" si="0"/>
        <v>1.0000000000005116E-2</v>
      </c>
      <c r="L36" s="5">
        <f t="shared" si="1"/>
        <v>100.00000000005116</v>
      </c>
      <c r="M36" s="16" t="s">
        <v>32</v>
      </c>
    </row>
    <row r="37" spans="1:13">
      <c r="A37" s="6">
        <v>45119</v>
      </c>
      <c r="B37" s="16" t="s">
        <v>20</v>
      </c>
      <c r="D37" s="16" t="s">
        <v>36</v>
      </c>
      <c r="E37" s="16">
        <v>5000</v>
      </c>
      <c r="F37" s="16" t="s">
        <v>10</v>
      </c>
      <c r="G37" s="16">
        <v>213.4</v>
      </c>
      <c r="H37" s="16">
        <v>212</v>
      </c>
      <c r="I37" s="16">
        <v>216</v>
      </c>
      <c r="J37" s="16">
        <v>215.25</v>
      </c>
      <c r="K37" s="5">
        <f t="shared" si="0"/>
        <v>1.8499999999999943</v>
      </c>
      <c r="L37" s="5">
        <f t="shared" si="1"/>
        <v>9249.9999999999709</v>
      </c>
      <c r="M37" s="16" t="s">
        <v>32</v>
      </c>
    </row>
    <row r="38" spans="1:13">
      <c r="A38" s="6">
        <v>45119</v>
      </c>
      <c r="B38" s="16" t="s">
        <v>37</v>
      </c>
      <c r="D38" s="16" t="s">
        <v>36</v>
      </c>
      <c r="E38" s="16">
        <v>10</v>
      </c>
      <c r="F38" s="16" t="s">
        <v>10</v>
      </c>
      <c r="G38" s="16">
        <v>71900</v>
      </c>
      <c r="H38" s="16">
        <v>71400</v>
      </c>
      <c r="I38" s="16">
        <v>73000</v>
      </c>
      <c r="J38" s="16">
        <v>72750</v>
      </c>
      <c r="K38" s="5">
        <f t="shared" si="0"/>
        <v>850</v>
      </c>
      <c r="L38" s="5">
        <f t="shared" si="1"/>
        <v>8500</v>
      </c>
      <c r="M38" s="16" t="s">
        <v>32</v>
      </c>
    </row>
    <row r="39" spans="1:13">
      <c r="A39" s="6">
        <v>45119</v>
      </c>
      <c r="B39" s="16" t="s">
        <v>38</v>
      </c>
      <c r="D39" s="16" t="s">
        <v>36</v>
      </c>
      <c r="E39" s="16">
        <v>100</v>
      </c>
      <c r="F39" s="16" t="s">
        <v>12</v>
      </c>
      <c r="G39" s="16">
        <v>6210</v>
      </c>
      <c r="H39" s="16">
        <v>6250</v>
      </c>
      <c r="I39" s="16">
        <v>6140</v>
      </c>
      <c r="J39" s="16">
        <v>6190</v>
      </c>
      <c r="K39" s="5">
        <f t="shared" si="0"/>
        <v>20</v>
      </c>
      <c r="L39" s="5">
        <f t="shared" si="1"/>
        <v>2000</v>
      </c>
      <c r="M39" s="16" t="s">
        <v>32</v>
      </c>
    </row>
    <row r="40" spans="1:13">
      <c r="A40" s="6">
        <v>45120</v>
      </c>
      <c r="B40" s="16" t="s">
        <v>17</v>
      </c>
      <c r="D40" s="16" t="s">
        <v>36</v>
      </c>
      <c r="E40" s="16">
        <v>2500</v>
      </c>
      <c r="F40" s="16" t="s">
        <v>10</v>
      </c>
      <c r="G40" s="16">
        <v>729.5</v>
      </c>
      <c r="H40" s="16">
        <v>727</v>
      </c>
      <c r="I40" s="16">
        <v>735</v>
      </c>
      <c r="J40" s="16">
        <v>733.15</v>
      </c>
      <c r="K40" s="5">
        <f t="shared" si="0"/>
        <v>3.6499999999999773</v>
      </c>
      <c r="L40" s="5">
        <f t="shared" si="1"/>
        <v>9124.9999999999436</v>
      </c>
      <c r="M40" s="16" t="s">
        <v>32</v>
      </c>
    </row>
    <row r="41" spans="1:13">
      <c r="A41" s="6">
        <v>45120</v>
      </c>
      <c r="B41" s="16" t="s">
        <v>38</v>
      </c>
      <c r="D41" s="16" t="s">
        <v>36</v>
      </c>
      <c r="E41" s="16">
        <v>100</v>
      </c>
      <c r="F41" s="16" t="s">
        <v>12</v>
      </c>
      <c r="G41" s="16">
        <v>6220</v>
      </c>
      <c r="H41" s="16">
        <v>6250</v>
      </c>
      <c r="I41" s="16">
        <v>6150</v>
      </c>
      <c r="J41" s="16">
        <v>6195</v>
      </c>
      <c r="K41" s="5">
        <f t="shared" si="0"/>
        <v>25</v>
      </c>
      <c r="L41" s="5">
        <f t="shared" si="1"/>
        <v>2500</v>
      </c>
      <c r="M41" s="16" t="s">
        <v>32</v>
      </c>
    </row>
    <row r="42" spans="1:13">
      <c r="A42" s="6">
        <v>45120</v>
      </c>
      <c r="B42" s="16" t="s">
        <v>42</v>
      </c>
      <c r="D42" s="16" t="s">
        <v>35</v>
      </c>
      <c r="E42" s="16">
        <v>20</v>
      </c>
      <c r="F42" s="16" t="s">
        <v>10</v>
      </c>
      <c r="G42" s="16">
        <v>59200</v>
      </c>
      <c r="H42" s="16">
        <v>59000</v>
      </c>
      <c r="I42" s="16">
        <v>59500</v>
      </c>
      <c r="J42" s="16">
        <v>59290</v>
      </c>
      <c r="K42" s="5">
        <f t="shared" si="0"/>
        <v>90</v>
      </c>
      <c r="L42" s="5">
        <f t="shared" si="1"/>
        <v>1800</v>
      </c>
      <c r="M42" s="16" t="s">
        <v>32</v>
      </c>
    </row>
    <row r="43" spans="1:13">
      <c r="A43" s="6">
        <v>45121</v>
      </c>
      <c r="B43" s="16" t="s">
        <v>157</v>
      </c>
      <c r="D43" s="16" t="s">
        <v>36</v>
      </c>
      <c r="E43" s="16">
        <v>10</v>
      </c>
      <c r="F43" s="16" t="s">
        <v>10</v>
      </c>
      <c r="G43" s="16">
        <v>75300</v>
      </c>
      <c r="H43" s="16">
        <v>74900</v>
      </c>
      <c r="I43" s="16">
        <v>76000</v>
      </c>
      <c r="J43" s="16">
        <v>75565</v>
      </c>
      <c r="K43" s="5">
        <f t="shared" si="0"/>
        <v>265</v>
      </c>
      <c r="L43" s="5">
        <f t="shared" si="1"/>
        <v>2650</v>
      </c>
      <c r="M43" s="16" t="s">
        <v>32</v>
      </c>
    </row>
    <row r="44" spans="1:13">
      <c r="A44" s="6">
        <v>45124</v>
      </c>
      <c r="B44" s="16" t="s">
        <v>43</v>
      </c>
      <c r="D44" s="16" t="s">
        <v>36</v>
      </c>
      <c r="E44" s="16">
        <v>10000</v>
      </c>
      <c r="F44" s="16" t="s">
        <v>12</v>
      </c>
      <c r="G44" s="16">
        <v>107.5</v>
      </c>
      <c r="H44" s="16">
        <v>107.8</v>
      </c>
      <c r="I44" s="16">
        <v>107.1</v>
      </c>
      <c r="J44" s="16">
        <v>107.4</v>
      </c>
      <c r="K44" s="5">
        <f t="shared" si="0"/>
        <v>9.9999999999994316E-2</v>
      </c>
      <c r="L44" s="5">
        <f t="shared" si="1"/>
        <v>999.99999999994316</v>
      </c>
      <c r="M44" s="16" t="s">
        <v>32</v>
      </c>
    </row>
    <row r="45" spans="1:13">
      <c r="A45" s="6">
        <v>45124</v>
      </c>
      <c r="B45" s="16" t="s">
        <v>39</v>
      </c>
      <c r="D45" s="16" t="s">
        <v>36</v>
      </c>
      <c r="E45" s="16">
        <v>10000</v>
      </c>
      <c r="F45" s="16" t="s">
        <v>12</v>
      </c>
      <c r="G45" s="16">
        <v>92.3</v>
      </c>
      <c r="H45" s="16">
        <v>92.6</v>
      </c>
      <c r="I45" s="16">
        <v>91.9</v>
      </c>
      <c r="J45" s="16">
        <v>92.21</v>
      </c>
      <c r="K45" s="5">
        <f t="shared" si="0"/>
        <v>9.0000000000003411E-2</v>
      </c>
      <c r="L45" s="5">
        <f t="shared" si="1"/>
        <v>900.00000000003411</v>
      </c>
      <c r="M45" s="16" t="s">
        <v>32</v>
      </c>
    </row>
    <row r="46" spans="1:13">
      <c r="A46" s="6">
        <v>45124</v>
      </c>
      <c r="B46" s="16" t="s">
        <v>37</v>
      </c>
      <c r="D46" s="16" t="s">
        <v>36</v>
      </c>
      <c r="E46" s="16">
        <v>10</v>
      </c>
      <c r="F46" s="16" t="s">
        <v>10</v>
      </c>
      <c r="G46" s="16">
        <v>75350</v>
      </c>
      <c r="H46" s="16">
        <v>74900</v>
      </c>
      <c r="I46" s="16">
        <v>76000</v>
      </c>
      <c r="J46" s="16">
        <v>74900</v>
      </c>
      <c r="K46" s="5">
        <f t="shared" si="0"/>
        <v>-450</v>
      </c>
      <c r="L46" s="5">
        <f t="shared" si="1"/>
        <v>-4500</v>
      </c>
      <c r="M46" s="16" t="s">
        <v>33</v>
      </c>
    </row>
    <row r="47" spans="1:13">
      <c r="A47" s="6">
        <v>45124</v>
      </c>
      <c r="B47" s="16" t="s">
        <v>20</v>
      </c>
      <c r="D47" s="16" t="s">
        <v>36</v>
      </c>
      <c r="E47" s="16">
        <v>5000</v>
      </c>
      <c r="F47" s="16" t="s">
        <v>10</v>
      </c>
      <c r="G47" s="16">
        <v>214</v>
      </c>
      <c r="H47" s="16">
        <v>213</v>
      </c>
      <c r="I47" s="16">
        <v>216</v>
      </c>
      <c r="J47" s="16">
        <v>215</v>
      </c>
      <c r="K47" s="5">
        <f t="shared" si="0"/>
        <v>1</v>
      </c>
      <c r="L47" s="5">
        <f t="shared" si="1"/>
        <v>5000</v>
      </c>
      <c r="M47" s="16" t="s">
        <v>32</v>
      </c>
    </row>
    <row r="48" spans="1:13">
      <c r="A48" s="6">
        <v>45124</v>
      </c>
      <c r="B48" s="16" t="s">
        <v>17</v>
      </c>
      <c r="D48" s="16" t="s">
        <v>36</v>
      </c>
      <c r="E48" s="16">
        <v>2500</v>
      </c>
      <c r="F48" s="16" t="s">
        <v>10</v>
      </c>
      <c r="G48" s="16">
        <v>726</v>
      </c>
      <c r="H48" s="16">
        <v>723</v>
      </c>
      <c r="I48" s="16">
        <v>732</v>
      </c>
      <c r="J48" s="16">
        <v>727.2</v>
      </c>
      <c r="K48" s="5">
        <f t="shared" si="0"/>
        <v>1.2000000000000455</v>
      </c>
      <c r="L48" s="5">
        <f t="shared" si="1"/>
        <v>3000.0000000001137</v>
      </c>
      <c r="M48" s="16" t="s">
        <v>32</v>
      </c>
    </row>
    <row r="49" spans="1:13">
      <c r="A49" s="6">
        <v>45125</v>
      </c>
      <c r="B49" s="16" t="s">
        <v>39</v>
      </c>
      <c r="D49" s="16" t="s">
        <v>36</v>
      </c>
      <c r="E49" s="16">
        <v>10000</v>
      </c>
      <c r="F49" s="16" t="s">
        <v>12</v>
      </c>
      <c r="G49" s="16">
        <v>92.3</v>
      </c>
      <c r="H49" s="16">
        <v>92.6</v>
      </c>
      <c r="I49" s="16">
        <v>91.9</v>
      </c>
      <c r="J49" s="16">
        <v>92.32</v>
      </c>
      <c r="K49" s="5">
        <f t="shared" si="0"/>
        <v>-1.9999999999996021E-2</v>
      </c>
      <c r="L49" s="5">
        <f t="shared" si="1"/>
        <v>-199.99999999996021</v>
      </c>
      <c r="M49" s="16" t="s">
        <v>33</v>
      </c>
    </row>
    <row r="50" spans="1:13">
      <c r="A50" s="6">
        <v>45125</v>
      </c>
      <c r="B50" s="16" t="s">
        <v>41</v>
      </c>
      <c r="D50" s="16" t="s">
        <v>36</v>
      </c>
      <c r="E50" s="16">
        <v>5000</v>
      </c>
      <c r="F50" s="16" t="s">
        <v>12</v>
      </c>
      <c r="G50" s="16">
        <v>199</v>
      </c>
      <c r="H50" s="16">
        <v>200.5</v>
      </c>
      <c r="I50" s="16">
        <v>197</v>
      </c>
      <c r="J50" s="16">
        <v>197.75</v>
      </c>
      <c r="K50" s="5">
        <f t="shared" si="0"/>
        <v>1.25</v>
      </c>
      <c r="L50" s="5">
        <f t="shared" si="1"/>
        <v>6250</v>
      </c>
      <c r="M50" s="16" t="s">
        <v>32</v>
      </c>
    </row>
    <row r="51" spans="1:13">
      <c r="A51" s="6">
        <v>45125</v>
      </c>
      <c r="B51" s="16" t="s">
        <v>45</v>
      </c>
      <c r="D51" s="16" t="s">
        <v>36</v>
      </c>
      <c r="E51" s="16">
        <v>1250</v>
      </c>
      <c r="F51" s="16" t="s">
        <v>10</v>
      </c>
      <c r="G51" s="16">
        <v>213.5</v>
      </c>
      <c r="H51" s="16">
        <v>208</v>
      </c>
      <c r="I51" s="16">
        <v>222</v>
      </c>
      <c r="J51" s="16">
        <v>214.7</v>
      </c>
      <c r="K51" s="5">
        <f t="shared" si="0"/>
        <v>1.1999999999999886</v>
      </c>
      <c r="L51" s="5">
        <f t="shared" si="1"/>
        <v>1499.9999999999859</v>
      </c>
      <c r="M51" s="16" t="s">
        <v>32</v>
      </c>
    </row>
    <row r="52" spans="1:13">
      <c r="A52" s="6">
        <v>45125</v>
      </c>
      <c r="B52" s="16" t="s">
        <v>37</v>
      </c>
      <c r="D52" s="16" t="s">
        <v>36</v>
      </c>
      <c r="E52" s="16">
        <v>10</v>
      </c>
      <c r="F52" s="16" t="s">
        <v>10</v>
      </c>
      <c r="G52" s="16">
        <v>75600</v>
      </c>
      <c r="H52" s="16">
        <v>75100</v>
      </c>
      <c r="I52" s="16">
        <v>76500</v>
      </c>
      <c r="J52" s="16">
        <v>75780</v>
      </c>
      <c r="K52" s="5">
        <f t="shared" si="0"/>
        <v>180</v>
      </c>
      <c r="L52" s="5">
        <f t="shared" si="1"/>
        <v>1800</v>
      </c>
      <c r="M52" s="16" t="s">
        <v>32</v>
      </c>
    </row>
    <row r="53" spans="1:13">
      <c r="A53" s="6">
        <v>45125</v>
      </c>
      <c r="B53" s="16" t="s">
        <v>38</v>
      </c>
      <c r="D53" s="16" t="s">
        <v>35</v>
      </c>
      <c r="E53" s="16">
        <v>100</v>
      </c>
      <c r="F53" s="16" t="s">
        <v>12</v>
      </c>
      <c r="G53" s="16">
        <v>6190</v>
      </c>
      <c r="H53" s="16">
        <v>6240</v>
      </c>
      <c r="I53" s="16">
        <v>6100</v>
      </c>
      <c r="J53" s="16">
        <v>6240</v>
      </c>
      <c r="K53" s="5">
        <f t="shared" si="0"/>
        <v>-50</v>
      </c>
      <c r="L53" s="5">
        <f t="shared" si="1"/>
        <v>-5000</v>
      </c>
      <c r="M53" s="16" t="s">
        <v>33</v>
      </c>
    </row>
    <row r="54" spans="1:13">
      <c r="A54" s="6">
        <v>45126</v>
      </c>
      <c r="B54" s="16" t="s">
        <v>39</v>
      </c>
      <c r="D54" s="16" t="s">
        <v>36</v>
      </c>
      <c r="E54" s="16">
        <v>10000</v>
      </c>
      <c r="F54" s="16" t="s">
        <v>12</v>
      </c>
      <c r="G54" s="16">
        <v>92.25</v>
      </c>
      <c r="H54" s="16">
        <v>92.55</v>
      </c>
      <c r="I54" s="16">
        <v>91.9</v>
      </c>
      <c r="J54" s="16">
        <v>92.04</v>
      </c>
      <c r="K54" s="5">
        <f t="shared" si="0"/>
        <v>0.20999999999999375</v>
      </c>
      <c r="L54" s="5">
        <f t="shared" si="1"/>
        <v>2099.9999999999372</v>
      </c>
      <c r="M54" s="16" t="s">
        <v>32</v>
      </c>
    </row>
    <row r="55" spans="1:13">
      <c r="A55" s="6">
        <v>45126</v>
      </c>
      <c r="B55" s="16" t="s">
        <v>37</v>
      </c>
      <c r="D55" s="16" t="s">
        <v>36</v>
      </c>
      <c r="E55" s="16">
        <v>10</v>
      </c>
      <c r="F55" s="16" t="s">
        <v>10</v>
      </c>
      <c r="G55" s="16">
        <v>75900</v>
      </c>
      <c r="H55" s="16">
        <v>75400</v>
      </c>
      <c r="I55" s="16">
        <v>77000</v>
      </c>
      <c r="J55" s="16">
        <v>76240</v>
      </c>
      <c r="K55" s="5">
        <f t="shared" si="0"/>
        <v>340</v>
      </c>
      <c r="L55" s="5">
        <f t="shared" si="1"/>
        <v>3400</v>
      </c>
      <c r="M55" s="16" t="s">
        <v>32</v>
      </c>
    </row>
    <row r="56" spans="1:13">
      <c r="A56" s="6">
        <v>45126</v>
      </c>
      <c r="B56" s="16" t="s">
        <v>20</v>
      </c>
      <c r="D56" s="16" t="s">
        <v>36</v>
      </c>
      <c r="E56" s="16">
        <v>5000</v>
      </c>
      <c r="F56" s="16" t="s">
        <v>10</v>
      </c>
      <c r="G56" s="16">
        <v>212.3</v>
      </c>
      <c r="H56" s="16">
        <v>211</v>
      </c>
      <c r="I56" s="16">
        <v>213.5</v>
      </c>
      <c r="J56" s="16">
        <v>212.5</v>
      </c>
      <c r="K56" s="5">
        <f t="shared" si="0"/>
        <v>0.19999999999998863</v>
      </c>
      <c r="L56" s="5">
        <f t="shared" si="1"/>
        <v>999.99999999994316</v>
      </c>
      <c r="M56" s="16" t="s">
        <v>32</v>
      </c>
    </row>
    <row r="57" spans="1:13">
      <c r="A57" s="6">
        <v>45126</v>
      </c>
      <c r="B57" s="16" t="s">
        <v>17</v>
      </c>
      <c r="D57" s="16" t="s">
        <v>36</v>
      </c>
      <c r="E57" s="16">
        <v>2500</v>
      </c>
      <c r="F57" s="16" t="s">
        <v>10</v>
      </c>
      <c r="G57" s="16">
        <v>720</v>
      </c>
      <c r="H57" s="16">
        <v>718</v>
      </c>
      <c r="I57" s="16">
        <v>725</v>
      </c>
      <c r="J57" s="16">
        <v>721.3</v>
      </c>
      <c r="K57" s="5">
        <f t="shared" si="0"/>
        <v>1.2999999999999545</v>
      </c>
      <c r="L57" s="5">
        <f t="shared" si="1"/>
        <v>3249.9999999998863</v>
      </c>
      <c r="M57" s="16" t="s">
        <v>32</v>
      </c>
    </row>
    <row r="58" spans="1:13">
      <c r="A58" s="6">
        <v>45126</v>
      </c>
      <c r="B58" s="16" t="s">
        <v>45</v>
      </c>
      <c r="D58" s="16" t="s">
        <v>36</v>
      </c>
      <c r="E58" s="16">
        <v>1250</v>
      </c>
      <c r="F58" s="16" t="s">
        <v>10</v>
      </c>
      <c r="G58" s="16">
        <v>216.5</v>
      </c>
      <c r="H58" s="16">
        <v>212</v>
      </c>
      <c r="I58" s="16">
        <v>222</v>
      </c>
      <c r="J58" s="16">
        <v>218.2</v>
      </c>
      <c r="K58" s="5">
        <f t="shared" si="0"/>
        <v>1.6999999999999886</v>
      </c>
      <c r="L58" s="5">
        <f t="shared" si="1"/>
        <v>2124.9999999999859</v>
      </c>
      <c r="M58" s="16" t="s">
        <v>32</v>
      </c>
    </row>
    <row r="59" spans="1:13">
      <c r="A59" s="6">
        <v>45127</v>
      </c>
      <c r="B59" s="16" t="s">
        <v>20</v>
      </c>
      <c r="D59" s="16" t="s">
        <v>36</v>
      </c>
      <c r="E59" s="16">
        <v>5000</v>
      </c>
      <c r="F59" s="16" t="s">
        <v>10</v>
      </c>
      <c r="G59" s="16">
        <v>213</v>
      </c>
      <c r="H59" s="16">
        <v>212</v>
      </c>
      <c r="I59" s="16">
        <v>216</v>
      </c>
      <c r="J59" s="16">
        <v>214</v>
      </c>
      <c r="K59" s="5">
        <f t="shared" si="0"/>
        <v>1</v>
      </c>
      <c r="L59" s="5">
        <f t="shared" si="1"/>
        <v>5000</v>
      </c>
      <c r="M59" s="16" t="s">
        <v>32</v>
      </c>
    </row>
    <row r="60" spans="1:13">
      <c r="A60" s="6">
        <v>45127</v>
      </c>
      <c r="B60" s="16" t="s">
        <v>37</v>
      </c>
      <c r="D60" s="16" t="s">
        <v>36</v>
      </c>
      <c r="E60" s="16">
        <v>10</v>
      </c>
      <c r="F60" s="16" t="s">
        <v>10</v>
      </c>
      <c r="G60" s="16">
        <v>76350</v>
      </c>
      <c r="H60" s="16">
        <v>76000</v>
      </c>
      <c r="I60" s="16">
        <v>77000</v>
      </c>
      <c r="J60" s="16">
        <v>76000</v>
      </c>
      <c r="K60" s="5">
        <f t="shared" si="0"/>
        <v>-350</v>
      </c>
      <c r="L60" s="5">
        <f t="shared" si="1"/>
        <v>-3500</v>
      </c>
      <c r="M60" s="16" t="s">
        <v>33</v>
      </c>
    </row>
    <row r="61" spans="1:13">
      <c r="A61" s="6">
        <v>45127</v>
      </c>
      <c r="B61" s="16" t="s">
        <v>43</v>
      </c>
      <c r="D61" s="16" t="s">
        <v>36</v>
      </c>
      <c r="E61" s="16">
        <v>10000</v>
      </c>
      <c r="F61" s="16" t="s">
        <v>12</v>
      </c>
      <c r="G61" s="16">
        <v>105.9</v>
      </c>
      <c r="H61" s="16">
        <v>106.1</v>
      </c>
      <c r="I61" s="16">
        <v>105.6</v>
      </c>
      <c r="J61" s="16">
        <v>105.72</v>
      </c>
      <c r="K61" s="5">
        <f t="shared" si="0"/>
        <v>0.18000000000000682</v>
      </c>
      <c r="L61" s="5">
        <f t="shared" si="1"/>
        <v>1800.0000000000682</v>
      </c>
      <c r="M61" s="16" t="s">
        <v>32</v>
      </c>
    </row>
    <row r="62" spans="1:13">
      <c r="A62" s="6">
        <v>45127</v>
      </c>
      <c r="B62" s="16" t="s">
        <v>158</v>
      </c>
      <c r="D62" s="16" t="s">
        <v>36</v>
      </c>
      <c r="E62" s="16">
        <v>5000</v>
      </c>
      <c r="F62" s="16" t="s">
        <v>10</v>
      </c>
      <c r="G62" s="16">
        <v>197.5</v>
      </c>
      <c r="H62" s="16">
        <v>195.5</v>
      </c>
      <c r="I62" s="16">
        <v>200</v>
      </c>
      <c r="J62" s="16">
        <v>196.3</v>
      </c>
      <c r="K62" s="5">
        <f t="shared" si="0"/>
        <v>-1.1999999999999886</v>
      </c>
      <c r="L62" s="5">
        <f t="shared" si="1"/>
        <v>-5999.9999999999436</v>
      </c>
      <c r="M62" s="16" t="s">
        <v>33</v>
      </c>
    </row>
    <row r="63" spans="1:13">
      <c r="A63" s="6">
        <v>45128</v>
      </c>
      <c r="B63" s="16" t="s">
        <v>39</v>
      </c>
      <c r="D63" s="16" t="s">
        <v>36</v>
      </c>
      <c r="E63" s="16">
        <v>10000</v>
      </c>
      <c r="F63" s="16" t="s">
        <v>12</v>
      </c>
      <c r="G63" s="16">
        <v>91.32</v>
      </c>
      <c r="H63" s="16">
        <v>91</v>
      </c>
      <c r="I63" s="16">
        <v>91.53</v>
      </c>
      <c r="J63" s="16">
        <v>91.24</v>
      </c>
      <c r="K63" s="5">
        <f t="shared" si="0"/>
        <v>7.9999999999998295E-2</v>
      </c>
      <c r="L63" s="5">
        <f t="shared" si="1"/>
        <v>799.99999999998295</v>
      </c>
      <c r="M63" s="16" t="s">
        <v>32</v>
      </c>
    </row>
    <row r="64" spans="1:13">
      <c r="A64" s="6">
        <v>45128</v>
      </c>
      <c r="B64" s="16" t="s">
        <v>37</v>
      </c>
      <c r="D64" s="16" t="s">
        <v>36</v>
      </c>
      <c r="E64" s="16">
        <v>10</v>
      </c>
      <c r="F64" s="16" t="s">
        <v>12</v>
      </c>
      <c r="G64" s="16">
        <v>75000</v>
      </c>
      <c r="H64" s="16">
        <v>75400</v>
      </c>
      <c r="I64" s="16">
        <v>74500</v>
      </c>
      <c r="J64" s="16">
        <v>75080</v>
      </c>
      <c r="K64" s="5">
        <f t="shared" si="0"/>
        <v>-80</v>
      </c>
      <c r="L64" s="5">
        <f t="shared" si="1"/>
        <v>-800</v>
      </c>
      <c r="M64" s="16" t="s">
        <v>33</v>
      </c>
    </row>
    <row r="65" spans="1:13">
      <c r="A65" s="6">
        <v>45131</v>
      </c>
      <c r="B65" s="16" t="s">
        <v>43</v>
      </c>
      <c r="D65" s="16" t="s">
        <v>36</v>
      </c>
      <c r="E65" s="16">
        <v>10000</v>
      </c>
      <c r="F65" s="16" t="s">
        <v>12</v>
      </c>
      <c r="G65" s="16">
        <v>105.25</v>
      </c>
      <c r="H65" s="16">
        <v>105.55</v>
      </c>
      <c r="I65" s="16">
        <v>104.9</v>
      </c>
      <c r="J65" s="16">
        <v>105</v>
      </c>
      <c r="K65" s="5">
        <f t="shared" si="0"/>
        <v>0.25</v>
      </c>
      <c r="L65" s="5">
        <f t="shared" si="1"/>
        <v>2500</v>
      </c>
      <c r="M65" s="16" t="s">
        <v>32</v>
      </c>
    </row>
    <row r="66" spans="1:13">
      <c r="A66" s="6">
        <v>45131</v>
      </c>
      <c r="B66" s="16" t="s">
        <v>20</v>
      </c>
      <c r="D66" s="16" t="s">
        <v>36</v>
      </c>
      <c r="E66" s="16">
        <v>5000</v>
      </c>
      <c r="F66" s="16" t="s">
        <v>10</v>
      </c>
      <c r="G66" s="16">
        <v>211.9</v>
      </c>
      <c r="H66" s="16">
        <v>210.6</v>
      </c>
      <c r="I66" s="16">
        <v>213.5</v>
      </c>
      <c r="J66" s="16">
        <v>212.25</v>
      </c>
      <c r="K66" s="5">
        <f t="shared" ref="K66:K79" si="2">IF(F66="BUY",J66-G66,G66-J66)</f>
        <v>0.34999999999999432</v>
      </c>
      <c r="L66" s="5">
        <f t="shared" ref="L66:L79" si="3">(K66*E66)</f>
        <v>1749.9999999999716</v>
      </c>
      <c r="M66" s="16" t="s">
        <v>32</v>
      </c>
    </row>
    <row r="67" spans="1:13">
      <c r="A67" s="6">
        <v>45131</v>
      </c>
      <c r="B67" s="16" t="s">
        <v>42</v>
      </c>
      <c r="D67" s="16" t="s">
        <v>36</v>
      </c>
      <c r="E67" s="16">
        <v>20</v>
      </c>
      <c r="F67" s="16" t="s">
        <v>12</v>
      </c>
      <c r="G67" s="16">
        <v>59150</v>
      </c>
      <c r="H67" s="16">
        <v>59350</v>
      </c>
      <c r="I67" s="16">
        <v>58900</v>
      </c>
      <c r="J67" s="16">
        <v>59010</v>
      </c>
      <c r="K67" s="5">
        <f t="shared" si="2"/>
        <v>140</v>
      </c>
      <c r="L67" s="5">
        <f t="shared" si="3"/>
        <v>2800</v>
      </c>
      <c r="M67" s="16" t="s">
        <v>32</v>
      </c>
    </row>
    <row r="68" spans="1:13">
      <c r="A68" s="6">
        <v>45132</v>
      </c>
      <c r="B68" s="16" t="s">
        <v>42</v>
      </c>
      <c r="D68" s="16" t="s">
        <v>36</v>
      </c>
      <c r="E68" s="16">
        <v>20</v>
      </c>
      <c r="F68" s="16" t="s">
        <v>12</v>
      </c>
      <c r="G68" s="16">
        <v>59080</v>
      </c>
      <c r="H68" s="16">
        <v>59300</v>
      </c>
      <c r="I68" s="16">
        <v>58900</v>
      </c>
      <c r="J68" s="16">
        <v>58965</v>
      </c>
      <c r="K68" s="5">
        <f t="shared" si="2"/>
        <v>115</v>
      </c>
      <c r="L68" s="5">
        <f t="shared" si="3"/>
        <v>2300</v>
      </c>
      <c r="M68" s="16" t="s">
        <v>32</v>
      </c>
    </row>
    <row r="69" spans="1:13">
      <c r="A69" s="6">
        <v>45132</v>
      </c>
      <c r="B69" s="16" t="s">
        <v>43</v>
      </c>
      <c r="D69" s="16" t="s">
        <v>36</v>
      </c>
      <c r="E69" s="16">
        <v>10000</v>
      </c>
      <c r="F69" s="16" t="s">
        <v>12</v>
      </c>
      <c r="G69" s="16">
        <v>105.2</v>
      </c>
      <c r="H69" s="16">
        <v>105.5</v>
      </c>
      <c r="I69" s="16">
        <v>104.9</v>
      </c>
      <c r="J69" s="16">
        <v>105.08</v>
      </c>
      <c r="K69" s="5">
        <f t="shared" si="2"/>
        <v>0.12000000000000455</v>
      </c>
      <c r="L69" s="5">
        <f t="shared" si="3"/>
        <v>1200.0000000000455</v>
      </c>
      <c r="M69" s="16" t="s">
        <v>32</v>
      </c>
    </row>
    <row r="70" spans="1:13">
      <c r="A70" s="6">
        <v>45132</v>
      </c>
      <c r="B70" s="16" t="s">
        <v>45</v>
      </c>
      <c r="D70" s="16" t="s">
        <v>36</v>
      </c>
      <c r="E70" s="16">
        <v>1250</v>
      </c>
      <c r="F70" s="16" t="s">
        <v>10</v>
      </c>
      <c r="G70" s="16">
        <v>222</v>
      </c>
      <c r="H70" s="16">
        <v>219</v>
      </c>
      <c r="I70" s="16">
        <v>226</v>
      </c>
      <c r="J70" s="16">
        <v>223</v>
      </c>
      <c r="K70" s="5">
        <f t="shared" si="2"/>
        <v>1</v>
      </c>
      <c r="L70" s="5">
        <f t="shared" si="3"/>
        <v>1250</v>
      </c>
      <c r="M70" s="16" t="s">
        <v>32</v>
      </c>
    </row>
    <row r="71" spans="1:13">
      <c r="A71" s="6">
        <v>45133</v>
      </c>
      <c r="B71" s="16" t="s">
        <v>45</v>
      </c>
      <c r="D71" s="16" t="s">
        <v>36</v>
      </c>
      <c r="E71" s="16">
        <v>1250</v>
      </c>
      <c r="F71" s="16" t="s">
        <v>10</v>
      </c>
      <c r="G71" s="16">
        <v>224</v>
      </c>
      <c r="H71" s="16">
        <v>221</v>
      </c>
      <c r="I71" s="16">
        <v>230</v>
      </c>
      <c r="J71" s="16">
        <v>221</v>
      </c>
      <c r="K71" s="5">
        <f t="shared" si="2"/>
        <v>-3</v>
      </c>
      <c r="L71" s="5">
        <f t="shared" si="3"/>
        <v>-3750</v>
      </c>
      <c r="M71" s="16" t="s">
        <v>33</v>
      </c>
    </row>
    <row r="72" spans="1:13">
      <c r="A72" s="6">
        <v>45134</v>
      </c>
      <c r="B72" s="16" t="s">
        <v>20</v>
      </c>
      <c r="D72" s="16" t="s">
        <v>36</v>
      </c>
      <c r="E72" s="16">
        <v>5000</v>
      </c>
      <c r="F72" s="16" t="s">
        <v>10</v>
      </c>
      <c r="G72" s="16">
        <v>220.5</v>
      </c>
      <c r="H72" s="16">
        <v>219</v>
      </c>
      <c r="I72" s="16">
        <v>223</v>
      </c>
      <c r="J72" s="16">
        <v>221.2</v>
      </c>
      <c r="K72" s="5">
        <f t="shared" si="2"/>
        <v>0.69999999999998863</v>
      </c>
      <c r="L72" s="5">
        <f t="shared" si="3"/>
        <v>3499.9999999999432</v>
      </c>
      <c r="M72" s="16" t="s">
        <v>32</v>
      </c>
    </row>
    <row r="73" spans="1:13">
      <c r="A73" s="6">
        <v>45134</v>
      </c>
      <c r="B73" s="16" t="s">
        <v>43</v>
      </c>
      <c r="D73" s="16" t="s">
        <v>36</v>
      </c>
      <c r="E73" s="16">
        <v>10000</v>
      </c>
      <c r="F73" s="16" t="s">
        <v>10</v>
      </c>
      <c r="G73" s="16">
        <v>106.3</v>
      </c>
      <c r="H73" s="16">
        <v>106.1</v>
      </c>
      <c r="I73" s="16">
        <v>106.6</v>
      </c>
      <c r="J73" s="16">
        <v>105.4</v>
      </c>
      <c r="K73" s="5">
        <f t="shared" si="2"/>
        <v>-0.89999999999999147</v>
      </c>
      <c r="L73" s="5">
        <f t="shared" si="3"/>
        <v>-8999.9999999999145</v>
      </c>
      <c r="M73" s="16" t="s">
        <v>33</v>
      </c>
    </row>
    <row r="74" spans="1:13">
      <c r="A74" s="6">
        <v>45134</v>
      </c>
      <c r="B74" s="16" t="s">
        <v>42</v>
      </c>
      <c r="D74" s="16" t="s">
        <v>36</v>
      </c>
      <c r="E74" s="16">
        <v>20</v>
      </c>
      <c r="F74" s="16" t="s">
        <v>12</v>
      </c>
      <c r="G74" s="16">
        <v>59300</v>
      </c>
      <c r="H74" s="16">
        <v>59550</v>
      </c>
      <c r="I74" s="16">
        <v>59000</v>
      </c>
      <c r="J74" s="16">
        <v>59095</v>
      </c>
      <c r="K74" s="5">
        <f t="shared" si="2"/>
        <v>205</v>
      </c>
      <c r="L74" s="5">
        <f t="shared" si="3"/>
        <v>4100</v>
      </c>
      <c r="M74" s="16" t="s">
        <v>32</v>
      </c>
    </row>
    <row r="75" spans="1:13">
      <c r="A75" s="6">
        <v>45134</v>
      </c>
      <c r="B75" s="16" t="s">
        <v>37</v>
      </c>
      <c r="D75" s="16" t="s">
        <v>36</v>
      </c>
      <c r="E75" s="16">
        <v>10</v>
      </c>
      <c r="F75" s="16" t="s">
        <v>10</v>
      </c>
      <c r="G75" s="16">
        <v>73600</v>
      </c>
      <c r="H75" s="16">
        <v>72300</v>
      </c>
      <c r="I75" s="16">
        <v>74500</v>
      </c>
      <c r="J75" s="16">
        <v>73720</v>
      </c>
      <c r="K75" s="5">
        <f t="shared" si="2"/>
        <v>120</v>
      </c>
      <c r="L75" s="5">
        <f t="shared" si="3"/>
        <v>1200</v>
      </c>
      <c r="M75" s="16" t="s">
        <v>32</v>
      </c>
    </row>
    <row r="76" spans="1:13">
      <c r="A76" s="6">
        <v>45135</v>
      </c>
      <c r="B76" s="16" t="s">
        <v>37</v>
      </c>
      <c r="D76" s="16" t="s">
        <v>36</v>
      </c>
      <c r="E76" s="16">
        <v>10</v>
      </c>
      <c r="F76" s="16" t="s">
        <v>10</v>
      </c>
      <c r="G76" s="16">
        <v>73700</v>
      </c>
      <c r="H76" s="16">
        <v>73500</v>
      </c>
      <c r="I76" s="16">
        <v>74500</v>
      </c>
      <c r="J76" s="16">
        <v>73830</v>
      </c>
      <c r="K76" s="5">
        <f t="shared" si="2"/>
        <v>130</v>
      </c>
      <c r="L76" s="5">
        <f t="shared" si="3"/>
        <v>1300</v>
      </c>
      <c r="M76" s="16" t="s">
        <v>32</v>
      </c>
    </row>
    <row r="77" spans="1:13">
      <c r="A77" s="6">
        <v>45138</v>
      </c>
      <c r="B77" s="16" t="s">
        <v>17</v>
      </c>
      <c r="D77" s="16" t="s">
        <v>36</v>
      </c>
      <c r="E77" s="16">
        <v>2500</v>
      </c>
      <c r="F77" s="16" t="s">
        <v>10</v>
      </c>
      <c r="G77" s="16">
        <v>746</v>
      </c>
      <c r="H77" s="16">
        <v>743</v>
      </c>
      <c r="I77" s="16">
        <v>750</v>
      </c>
      <c r="J77" s="16">
        <v>748.65</v>
      </c>
      <c r="K77" s="5">
        <f t="shared" si="2"/>
        <v>2.6499999999999773</v>
      </c>
      <c r="L77" s="5">
        <f t="shared" si="3"/>
        <v>6624.9999999999436</v>
      </c>
      <c r="M77" s="16" t="s">
        <v>32</v>
      </c>
    </row>
    <row r="78" spans="1:13">
      <c r="A78" s="6">
        <v>45138</v>
      </c>
      <c r="B78" s="16" t="s">
        <v>37</v>
      </c>
      <c r="D78" s="16" t="s">
        <v>36</v>
      </c>
      <c r="E78" s="16">
        <v>10</v>
      </c>
      <c r="F78" s="16" t="s">
        <v>10</v>
      </c>
      <c r="G78" s="16">
        <v>73900</v>
      </c>
      <c r="H78" s="16">
        <v>73600</v>
      </c>
      <c r="I78" s="16">
        <v>74400</v>
      </c>
      <c r="J78" s="16">
        <v>74262</v>
      </c>
      <c r="K78" s="5">
        <f t="shared" si="2"/>
        <v>362</v>
      </c>
      <c r="L78" s="5">
        <f t="shared" si="3"/>
        <v>3620</v>
      </c>
      <c r="M78" s="16" t="s">
        <v>32</v>
      </c>
    </row>
    <row r="79" spans="1:13">
      <c r="A79" s="6">
        <v>45138</v>
      </c>
      <c r="B79" s="16" t="s">
        <v>42</v>
      </c>
      <c r="D79" s="16" t="s">
        <v>36</v>
      </c>
      <c r="E79" s="16">
        <v>20</v>
      </c>
      <c r="F79" s="16" t="s">
        <v>10</v>
      </c>
      <c r="G79" s="16">
        <v>59590</v>
      </c>
      <c r="H79" s="16">
        <v>59900</v>
      </c>
      <c r="I79" s="16">
        <v>59400</v>
      </c>
      <c r="J79" s="16">
        <v>59835</v>
      </c>
      <c r="K79" s="5">
        <f t="shared" si="2"/>
        <v>245</v>
      </c>
      <c r="L79" s="5">
        <f t="shared" si="3"/>
        <v>4900</v>
      </c>
      <c r="M79" s="16" t="s">
        <v>32</v>
      </c>
    </row>
    <row r="80" spans="1:13">
      <c r="K80" s="5"/>
      <c r="L80" s="5"/>
    </row>
    <row r="81" spans="6:12">
      <c r="K81" s="5"/>
      <c r="L81" s="5"/>
    </row>
    <row r="82" spans="6:12">
      <c r="F82" s="36" t="s">
        <v>165</v>
      </c>
      <c r="G82" s="37"/>
      <c r="H82" s="37"/>
      <c r="I82" s="37"/>
      <c r="J82" s="37"/>
      <c r="K82" s="37"/>
      <c r="L82" s="38"/>
    </row>
    <row r="83" spans="6:12" ht="30">
      <c r="F83" s="18" t="s">
        <v>21</v>
      </c>
      <c r="G83" s="7" t="s">
        <v>22</v>
      </c>
      <c r="H83" s="7" t="s">
        <v>23</v>
      </c>
      <c r="I83" s="7" t="s">
        <v>24</v>
      </c>
      <c r="J83" s="7" t="s">
        <v>25</v>
      </c>
      <c r="K83" s="7" t="s">
        <v>26</v>
      </c>
      <c r="L83" s="8" t="s">
        <v>27</v>
      </c>
    </row>
    <row r="84" spans="6:12">
      <c r="F84" s="19" t="s">
        <v>155</v>
      </c>
      <c r="G84" s="9">
        <v>78</v>
      </c>
      <c r="H84" s="9">
        <v>0</v>
      </c>
      <c r="I84" s="9">
        <v>78</v>
      </c>
      <c r="J84" s="10">
        <v>65</v>
      </c>
      <c r="K84" s="11">
        <f t="shared" ref="K84" si="4">+J84/I84</f>
        <v>0.83333333333333337</v>
      </c>
      <c r="L84" s="12">
        <v>156620</v>
      </c>
    </row>
    <row r="85" spans="6:12">
      <c r="F85" s="20"/>
      <c r="G85" s="13"/>
      <c r="H85" s="13"/>
      <c r="I85" s="13"/>
      <c r="J85" s="13"/>
      <c r="K85" s="14"/>
      <c r="L85" s="15"/>
    </row>
  </sheetData>
  <mergeCells count="1">
    <mergeCell ref="F82:L8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68"/>
  <sheetViews>
    <sheetView topLeftCell="A50" workbookViewId="0">
      <selection activeCell="G65" sqref="G65:M68"/>
    </sheetView>
  </sheetViews>
  <sheetFormatPr defaultRowHeight="15"/>
  <cols>
    <col min="1" max="1" width="10.28515625" style="16" customWidth="1"/>
    <col min="2" max="2" width="26.140625" customWidth="1"/>
    <col min="3" max="3" width="0.28515625" hidden="1" customWidth="1"/>
    <col min="4" max="4" width="11.42578125" customWidth="1"/>
    <col min="5" max="5" width="14" customWidth="1"/>
    <col min="6" max="6" width="11" customWidth="1"/>
    <col min="7" max="7" width="20.85546875" customWidth="1"/>
    <col min="8" max="8" width="12.140625" customWidth="1"/>
    <col min="9" max="9" width="13.140625" customWidth="1"/>
    <col min="10" max="10" width="15.42578125" customWidth="1"/>
    <col min="11" max="11" width="18.28515625" customWidth="1"/>
    <col min="12" max="12" width="15.42578125" customWidth="1"/>
    <col min="13" max="13" width="12.42578125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45139</v>
      </c>
      <c r="B2" s="16" t="s">
        <v>46</v>
      </c>
      <c r="D2" s="16" t="s">
        <v>36</v>
      </c>
      <c r="E2" s="16">
        <v>10000</v>
      </c>
      <c r="F2" s="16" t="s">
        <v>12</v>
      </c>
      <c r="G2" s="16">
        <v>58</v>
      </c>
      <c r="H2" s="16">
        <v>58.2</v>
      </c>
      <c r="I2" s="16">
        <v>57.7</v>
      </c>
      <c r="J2" s="16">
        <v>57.94</v>
      </c>
      <c r="K2" s="5">
        <f t="shared" ref="K2:K62" si="0">IF(F2="BUY",J2-G2,G2-J2)</f>
        <v>6.0000000000002274E-2</v>
      </c>
      <c r="L2" s="5">
        <f t="shared" ref="L2:L62" si="1">(K2*E2)</f>
        <v>600.00000000002274</v>
      </c>
      <c r="M2" s="16" t="s">
        <v>32</v>
      </c>
    </row>
    <row r="3" spans="1:13">
      <c r="A3" s="6">
        <v>45139</v>
      </c>
      <c r="B3" s="16" t="s">
        <v>45</v>
      </c>
      <c r="D3" s="16" t="s">
        <v>36</v>
      </c>
      <c r="E3" s="16">
        <v>1250</v>
      </c>
      <c r="F3" s="16" t="s">
        <v>12</v>
      </c>
      <c r="G3" s="16">
        <v>219</v>
      </c>
      <c r="H3" s="16">
        <v>222.5</v>
      </c>
      <c r="I3" s="16">
        <v>215</v>
      </c>
      <c r="J3" s="16">
        <v>216</v>
      </c>
      <c r="K3" s="5">
        <f t="shared" si="0"/>
        <v>3</v>
      </c>
      <c r="L3" s="5">
        <f t="shared" si="1"/>
        <v>3750</v>
      </c>
      <c r="M3" s="16" t="s">
        <v>32</v>
      </c>
    </row>
    <row r="4" spans="1:13">
      <c r="A4" s="6">
        <v>45140</v>
      </c>
      <c r="B4" s="16" t="s">
        <v>20</v>
      </c>
      <c r="D4" s="16" t="s">
        <v>36</v>
      </c>
      <c r="E4" s="16">
        <v>5000</v>
      </c>
      <c r="F4" s="16" t="s">
        <v>12</v>
      </c>
      <c r="G4" s="16">
        <v>224.8</v>
      </c>
      <c r="H4" s="16">
        <v>226</v>
      </c>
      <c r="I4" s="16">
        <v>223</v>
      </c>
      <c r="J4" s="16">
        <v>226</v>
      </c>
      <c r="K4" s="5">
        <f t="shared" si="0"/>
        <v>-1.1999999999999886</v>
      </c>
      <c r="L4" s="5">
        <f t="shared" si="1"/>
        <v>-5999.9999999999436</v>
      </c>
      <c r="M4" s="16" t="s">
        <v>33</v>
      </c>
    </row>
    <row r="5" spans="1:13">
      <c r="A5" s="6">
        <v>45140</v>
      </c>
      <c r="B5" s="16" t="s">
        <v>42</v>
      </c>
      <c r="D5" s="16" t="s">
        <v>35</v>
      </c>
      <c r="E5" s="16">
        <v>20</v>
      </c>
      <c r="F5" s="16" t="s">
        <v>12</v>
      </c>
      <c r="G5" s="16">
        <v>59600</v>
      </c>
      <c r="H5" s="16">
        <v>59800</v>
      </c>
      <c r="I5" s="16">
        <v>59000</v>
      </c>
      <c r="J5" s="16">
        <v>59365</v>
      </c>
      <c r="K5" s="5">
        <f t="shared" si="0"/>
        <v>235</v>
      </c>
      <c r="L5" s="5">
        <f t="shared" si="1"/>
        <v>4700</v>
      </c>
      <c r="M5" s="16" t="s">
        <v>32</v>
      </c>
    </row>
    <row r="6" spans="1:13">
      <c r="A6" s="6">
        <v>45141</v>
      </c>
      <c r="B6" s="16" t="s">
        <v>37</v>
      </c>
      <c r="D6" s="16" t="s">
        <v>36</v>
      </c>
      <c r="E6" s="16">
        <v>10</v>
      </c>
      <c r="F6" s="16" t="s">
        <v>12</v>
      </c>
      <c r="G6" s="16">
        <v>72400</v>
      </c>
      <c r="H6" s="16">
        <v>72800</v>
      </c>
      <c r="I6" s="16">
        <v>71800</v>
      </c>
      <c r="J6" s="16">
        <v>72280</v>
      </c>
      <c r="K6" s="5">
        <f t="shared" si="0"/>
        <v>120</v>
      </c>
      <c r="L6" s="5">
        <f t="shared" si="1"/>
        <v>1200</v>
      </c>
      <c r="M6" s="16" t="s">
        <v>32</v>
      </c>
    </row>
    <row r="7" spans="1:13">
      <c r="A7" s="6">
        <v>45141</v>
      </c>
      <c r="B7" s="16" t="s">
        <v>45</v>
      </c>
      <c r="D7" s="16" t="s">
        <v>36</v>
      </c>
      <c r="E7" s="16">
        <v>1250</v>
      </c>
      <c r="F7" s="16" t="s">
        <v>12</v>
      </c>
      <c r="G7" s="16">
        <v>210.5</v>
      </c>
      <c r="H7" s="16">
        <v>214</v>
      </c>
      <c r="I7" s="16">
        <v>205</v>
      </c>
      <c r="J7" s="16">
        <v>209.7</v>
      </c>
      <c r="K7" s="5">
        <f t="shared" si="0"/>
        <v>0.80000000000001137</v>
      </c>
      <c r="L7" s="5">
        <f t="shared" si="1"/>
        <v>1000.0000000000142</v>
      </c>
      <c r="M7" s="16" t="s">
        <v>32</v>
      </c>
    </row>
    <row r="8" spans="1:13">
      <c r="A8" s="6">
        <v>45142</v>
      </c>
      <c r="B8" s="16" t="s">
        <v>37</v>
      </c>
      <c r="D8" s="16" t="s">
        <v>35</v>
      </c>
      <c r="E8" s="16">
        <v>10</v>
      </c>
      <c r="F8" s="16" t="s">
        <v>10</v>
      </c>
      <c r="G8" s="16">
        <v>72300</v>
      </c>
      <c r="H8" s="16">
        <v>71700</v>
      </c>
      <c r="I8" s="16">
        <v>74000</v>
      </c>
      <c r="J8" s="16">
        <v>72660</v>
      </c>
      <c r="K8" s="5">
        <f t="shared" si="0"/>
        <v>360</v>
      </c>
      <c r="L8" s="5">
        <f t="shared" si="1"/>
        <v>3600</v>
      </c>
      <c r="M8" s="16" t="s">
        <v>32</v>
      </c>
    </row>
    <row r="9" spans="1:13">
      <c r="A9" s="6">
        <v>45142</v>
      </c>
      <c r="B9" s="16" t="s">
        <v>43</v>
      </c>
      <c r="D9" s="16" t="s">
        <v>36</v>
      </c>
      <c r="E9" s="16">
        <v>10000</v>
      </c>
      <c r="F9" s="16" t="s">
        <v>10</v>
      </c>
      <c r="G9" s="16">
        <v>105.3</v>
      </c>
      <c r="H9" s="16">
        <v>105</v>
      </c>
      <c r="I9" s="16">
        <v>105.7</v>
      </c>
      <c r="J9" s="16">
        <v>105.3</v>
      </c>
      <c r="K9" s="5">
        <f t="shared" si="0"/>
        <v>0</v>
      </c>
      <c r="L9" s="5">
        <f t="shared" si="1"/>
        <v>0</v>
      </c>
    </row>
    <row r="10" spans="1:13">
      <c r="A10" s="6">
        <v>45145</v>
      </c>
      <c r="B10" s="16" t="s">
        <v>43</v>
      </c>
      <c r="D10" s="16" t="s">
        <v>36</v>
      </c>
      <c r="E10" s="16">
        <v>10000</v>
      </c>
      <c r="F10" s="16" t="s">
        <v>10</v>
      </c>
      <c r="G10" s="16">
        <v>105.4</v>
      </c>
      <c r="H10" s="16">
        <v>105.2</v>
      </c>
      <c r="I10" s="16">
        <v>105.7</v>
      </c>
      <c r="J10" s="16">
        <v>105.49</v>
      </c>
      <c r="K10" s="5">
        <f t="shared" si="0"/>
        <v>8.99999999999892E-2</v>
      </c>
      <c r="L10" s="5">
        <f t="shared" si="1"/>
        <v>899.999999999892</v>
      </c>
      <c r="M10" s="16" t="s">
        <v>32</v>
      </c>
    </row>
    <row r="11" spans="1:13">
      <c r="A11" s="6">
        <v>45145</v>
      </c>
      <c r="B11" s="16" t="s">
        <v>20</v>
      </c>
      <c r="D11" s="16" t="s">
        <v>36</v>
      </c>
      <c r="E11" s="16">
        <v>5000</v>
      </c>
      <c r="F11" s="16" t="s">
        <v>12</v>
      </c>
      <c r="G11" s="16">
        <v>223.6</v>
      </c>
      <c r="H11" s="16">
        <v>224.6</v>
      </c>
      <c r="I11" s="16">
        <v>222</v>
      </c>
      <c r="J11" s="16">
        <v>223.2</v>
      </c>
      <c r="K11" s="5">
        <f t="shared" si="0"/>
        <v>0.40000000000000568</v>
      </c>
      <c r="L11" s="5">
        <f t="shared" si="1"/>
        <v>2000.0000000000284</v>
      </c>
      <c r="M11" s="16" t="s">
        <v>32</v>
      </c>
    </row>
    <row r="12" spans="1:13">
      <c r="A12" s="6">
        <v>45145</v>
      </c>
      <c r="B12" s="16" t="s">
        <v>37</v>
      </c>
      <c r="D12" s="16" t="s">
        <v>36</v>
      </c>
      <c r="E12" s="16">
        <v>10</v>
      </c>
      <c r="F12" s="16" t="s">
        <v>10</v>
      </c>
      <c r="G12" s="16">
        <v>72100</v>
      </c>
      <c r="H12" s="16">
        <v>71700</v>
      </c>
      <c r="I12" s="16">
        <v>73000</v>
      </c>
      <c r="J12" s="16">
        <v>72220</v>
      </c>
      <c r="K12" s="5">
        <f t="shared" si="0"/>
        <v>120</v>
      </c>
      <c r="L12" s="5">
        <f t="shared" si="1"/>
        <v>1200</v>
      </c>
      <c r="M12" s="16" t="s">
        <v>32</v>
      </c>
    </row>
    <row r="13" spans="1:13">
      <c r="A13" s="6">
        <v>45146</v>
      </c>
      <c r="B13" s="16" t="s">
        <v>43</v>
      </c>
      <c r="D13" s="16" t="s">
        <v>36</v>
      </c>
      <c r="E13" s="16">
        <v>10000</v>
      </c>
      <c r="F13" s="16" t="s">
        <v>10</v>
      </c>
      <c r="G13" s="16">
        <v>105.65</v>
      </c>
      <c r="H13" s="16">
        <v>105.34</v>
      </c>
      <c r="I13" s="16">
        <v>106</v>
      </c>
      <c r="J13" s="16">
        <v>105.46</v>
      </c>
      <c r="K13" s="5">
        <f t="shared" si="0"/>
        <v>-0.19000000000001194</v>
      </c>
      <c r="L13" s="5">
        <f t="shared" si="1"/>
        <v>-1900.0000000001194</v>
      </c>
      <c r="M13" s="16" t="s">
        <v>33</v>
      </c>
    </row>
    <row r="14" spans="1:13">
      <c r="A14" s="6">
        <v>45146</v>
      </c>
      <c r="B14" s="16" t="s">
        <v>37</v>
      </c>
      <c r="D14" s="16" t="s">
        <v>36</v>
      </c>
      <c r="E14" s="16">
        <v>10</v>
      </c>
      <c r="F14" s="16" t="s">
        <v>10</v>
      </c>
      <c r="G14" s="16">
        <v>71250</v>
      </c>
      <c r="H14" s="16">
        <v>71000</v>
      </c>
      <c r="I14" s="16">
        <v>71800</v>
      </c>
      <c r="J14" s="16">
        <v>71350</v>
      </c>
      <c r="K14" s="5">
        <f t="shared" si="0"/>
        <v>100</v>
      </c>
      <c r="L14" s="5">
        <f t="shared" si="1"/>
        <v>1000</v>
      </c>
      <c r="M14" s="16" t="s">
        <v>32</v>
      </c>
    </row>
    <row r="15" spans="1:13">
      <c r="A15" s="6">
        <v>45146</v>
      </c>
      <c r="B15" s="16" t="s">
        <v>45</v>
      </c>
      <c r="D15" s="16" t="s">
        <v>36</v>
      </c>
      <c r="E15" s="16">
        <v>1250</v>
      </c>
      <c r="F15" s="16" t="s">
        <v>10</v>
      </c>
      <c r="G15" s="16">
        <v>230</v>
      </c>
      <c r="H15" s="16">
        <v>226</v>
      </c>
      <c r="I15" s="16">
        <v>237</v>
      </c>
      <c r="J15" s="16">
        <v>230.4</v>
      </c>
      <c r="K15" s="5">
        <f t="shared" si="0"/>
        <v>0.40000000000000568</v>
      </c>
      <c r="L15" s="5">
        <f t="shared" si="1"/>
        <v>500.00000000000711</v>
      </c>
      <c r="M15" s="16" t="s">
        <v>32</v>
      </c>
    </row>
    <row r="16" spans="1:13">
      <c r="A16" s="6">
        <v>45147</v>
      </c>
      <c r="B16" s="16" t="s">
        <v>45</v>
      </c>
      <c r="D16" s="16" t="s">
        <v>36</v>
      </c>
      <c r="E16" s="16">
        <v>1250</v>
      </c>
      <c r="F16" s="16" t="s">
        <v>10</v>
      </c>
      <c r="G16" s="16">
        <v>233</v>
      </c>
      <c r="H16" s="16">
        <v>230</v>
      </c>
      <c r="I16" s="16">
        <v>238</v>
      </c>
      <c r="J16" s="16">
        <v>236.6</v>
      </c>
      <c r="K16" s="5">
        <f t="shared" si="0"/>
        <v>3.5999999999999943</v>
      </c>
      <c r="L16" s="5">
        <f t="shared" si="1"/>
        <v>4499.9999999999927</v>
      </c>
      <c r="M16" s="16" t="s">
        <v>32</v>
      </c>
    </row>
    <row r="17" spans="1:13">
      <c r="A17" s="6">
        <v>45147</v>
      </c>
      <c r="B17" s="16" t="s">
        <v>42</v>
      </c>
      <c r="D17" s="16" t="s">
        <v>36</v>
      </c>
      <c r="E17" s="16">
        <v>20</v>
      </c>
      <c r="F17" s="16" t="s">
        <v>12</v>
      </c>
      <c r="G17" s="16">
        <v>58925</v>
      </c>
      <c r="H17" s="16">
        <v>59100</v>
      </c>
      <c r="I17" s="16">
        <v>58600</v>
      </c>
      <c r="J17" s="16">
        <v>58680</v>
      </c>
      <c r="K17" s="5">
        <f t="shared" si="0"/>
        <v>245</v>
      </c>
      <c r="L17" s="5">
        <f t="shared" si="1"/>
        <v>4900</v>
      </c>
      <c r="M17" s="16" t="s">
        <v>32</v>
      </c>
    </row>
    <row r="18" spans="1:13">
      <c r="A18" s="6">
        <v>45148</v>
      </c>
      <c r="B18" s="16" t="s">
        <v>37</v>
      </c>
      <c r="D18" s="16" t="s">
        <v>36</v>
      </c>
      <c r="E18" s="16">
        <v>10</v>
      </c>
      <c r="F18" s="16" t="s">
        <v>12</v>
      </c>
      <c r="G18" s="16">
        <v>70250</v>
      </c>
      <c r="H18" s="16">
        <v>70700</v>
      </c>
      <c r="I18" s="16">
        <v>69500</v>
      </c>
      <c r="J18" s="16">
        <v>70150</v>
      </c>
      <c r="K18" s="5">
        <f t="shared" si="0"/>
        <v>100</v>
      </c>
      <c r="L18" s="5">
        <f t="shared" si="1"/>
        <v>1000</v>
      </c>
      <c r="M18" s="16" t="s">
        <v>32</v>
      </c>
    </row>
    <row r="19" spans="1:13">
      <c r="A19" s="6">
        <v>45148</v>
      </c>
      <c r="B19" s="16" t="s">
        <v>41</v>
      </c>
      <c r="D19" s="16" t="s">
        <v>35</v>
      </c>
      <c r="E19" s="16">
        <v>5000</v>
      </c>
      <c r="F19" s="16" t="s">
        <v>12</v>
      </c>
      <c r="G19" s="16">
        <v>200.8</v>
      </c>
      <c r="H19" s="16">
        <v>202</v>
      </c>
      <c r="I19" s="16">
        <v>199</v>
      </c>
      <c r="J19" s="16">
        <v>199.35</v>
      </c>
      <c r="K19" s="5">
        <f t="shared" si="0"/>
        <v>1.4500000000000171</v>
      </c>
      <c r="L19" s="5">
        <f t="shared" si="1"/>
        <v>7250.0000000000855</v>
      </c>
      <c r="M19" s="16" t="s">
        <v>32</v>
      </c>
    </row>
    <row r="20" spans="1:13">
      <c r="A20" s="6">
        <v>45149</v>
      </c>
      <c r="B20" s="16" t="s">
        <v>41</v>
      </c>
      <c r="D20" s="16" t="s">
        <v>35</v>
      </c>
      <c r="E20" s="16">
        <v>5000</v>
      </c>
      <c r="F20" s="16" t="s">
        <v>12</v>
      </c>
      <c r="G20" s="16">
        <v>199.3</v>
      </c>
      <c r="H20" s="16">
        <v>200.5</v>
      </c>
      <c r="I20" s="16">
        <v>197</v>
      </c>
      <c r="J20" s="16">
        <v>198.4</v>
      </c>
      <c r="K20" s="5">
        <f t="shared" si="0"/>
        <v>0.90000000000000568</v>
      </c>
      <c r="L20" s="5">
        <f t="shared" si="1"/>
        <v>4500.0000000000282</v>
      </c>
      <c r="M20" s="16" t="s">
        <v>32</v>
      </c>
    </row>
    <row r="21" spans="1:13">
      <c r="A21" s="6">
        <v>45149</v>
      </c>
      <c r="B21" s="16" t="s">
        <v>39</v>
      </c>
      <c r="D21" s="16" t="s">
        <v>36</v>
      </c>
      <c r="E21" s="16">
        <v>10000</v>
      </c>
      <c r="F21" s="16" t="s">
        <v>10</v>
      </c>
      <c r="G21" s="16">
        <v>91.15</v>
      </c>
      <c r="H21" s="16">
        <v>90.9</v>
      </c>
      <c r="I21" s="16">
        <v>91.4</v>
      </c>
      <c r="J21" s="16">
        <v>91.1</v>
      </c>
      <c r="K21" s="5">
        <f t="shared" si="0"/>
        <v>-5.0000000000011369E-2</v>
      </c>
      <c r="L21" s="5">
        <f t="shared" si="1"/>
        <v>-500.00000000011369</v>
      </c>
      <c r="M21" s="16" t="s">
        <v>33</v>
      </c>
    </row>
    <row r="22" spans="1:13">
      <c r="A22" s="6">
        <v>45149</v>
      </c>
      <c r="B22" s="16" t="s">
        <v>38</v>
      </c>
      <c r="D22" s="16" t="s">
        <v>36</v>
      </c>
      <c r="E22" s="16">
        <v>100</v>
      </c>
      <c r="F22" s="16" t="s">
        <v>12</v>
      </c>
      <c r="G22" s="16">
        <v>6835</v>
      </c>
      <c r="H22" s="16">
        <v>6890</v>
      </c>
      <c r="I22" s="16">
        <v>6770</v>
      </c>
      <c r="J22" s="16">
        <v>6815</v>
      </c>
      <c r="K22" s="5">
        <f t="shared" si="0"/>
        <v>20</v>
      </c>
      <c r="L22" s="5">
        <f t="shared" si="1"/>
        <v>2000</v>
      </c>
      <c r="M22" s="16" t="s">
        <v>32</v>
      </c>
    </row>
    <row r="23" spans="1:13">
      <c r="A23" s="6">
        <v>45149</v>
      </c>
      <c r="B23" s="16" t="s">
        <v>20</v>
      </c>
      <c r="D23" s="16" t="s">
        <v>36</v>
      </c>
      <c r="E23" s="16">
        <v>5000</v>
      </c>
      <c r="F23" s="16" t="s">
        <v>12</v>
      </c>
      <c r="G23" s="16">
        <v>218.6</v>
      </c>
      <c r="H23" s="16">
        <v>220</v>
      </c>
      <c r="I23" s="16">
        <v>217</v>
      </c>
      <c r="J23" s="16">
        <v>217.5</v>
      </c>
      <c r="K23" s="5">
        <f t="shared" si="0"/>
        <v>1.0999999999999943</v>
      </c>
      <c r="L23" s="5">
        <f t="shared" si="1"/>
        <v>5499.9999999999718</v>
      </c>
      <c r="M23" s="16" t="s">
        <v>32</v>
      </c>
    </row>
    <row r="24" spans="1:13">
      <c r="A24" s="6">
        <v>45149</v>
      </c>
      <c r="B24" s="16" t="s">
        <v>37</v>
      </c>
      <c r="D24" s="16" t="s">
        <v>36</v>
      </c>
      <c r="E24" s="16">
        <v>10</v>
      </c>
      <c r="F24" s="16" t="s">
        <v>12</v>
      </c>
      <c r="G24" s="16">
        <v>70150</v>
      </c>
      <c r="H24" s="16">
        <v>70300</v>
      </c>
      <c r="I24" s="16">
        <v>69500</v>
      </c>
      <c r="J24" s="16">
        <v>70050</v>
      </c>
      <c r="K24" s="5">
        <f t="shared" si="0"/>
        <v>100</v>
      </c>
      <c r="L24" s="5">
        <f t="shared" si="1"/>
        <v>1000</v>
      </c>
      <c r="M24" s="16" t="s">
        <v>32</v>
      </c>
    </row>
    <row r="25" spans="1:13">
      <c r="A25" s="6">
        <v>45149</v>
      </c>
      <c r="B25" s="16" t="s">
        <v>42</v>
      </c>
      <c r="D25" s="16" t="s">
        <v>35</v>
      </c>
      <c r="E25" s="16">
        <v>20</v>
      </c>
      <c r="F25" s="16" t="s">
        <v>12</v>
      </c>
      <c r="G25" s="16">
        <v>58600</v>
      </c>
      <c r="H25" s="16">
        <v>58300</v>
      </c>
      <c r="I25" s="16">
        <v>58800</v>
      </c>
      <c r="J25" s="16">
        <v>58550</v>
      </c>
      <c r="K25" s="5">
        <f t="shared" si="0"/>
        <v>50</v>
      </c>
      <c r="L25" s="5">
        <f t="shared" si="1"/>
        <v>1000</v>
      </c>
      <c r="M25" s="16" t="s">
        <v>32</v>
      </c>
    </row>
    <row r="26" spans="1:13">
      <c r="A26" s="6">
        <v>45152</v>
      </c>
      <c r="B26" s="16" t="s">
        <v>43</v>
      </c>
      <c r="D26" s="16" t="s">
        <v>36</v>
      </c>
      <c r="E26" s="16">
        <v>10000</v>
      </c>
      <c r="F26" s="16" t="s">
        <v>10</v>
      </c>
      <c r="G26" s="16">
        <v>105.3</v>
      </c>
      <c r="H26" s="16">
        <v>105.1</v>
      </c>
      <c r="I26" s="16">
        <v>105.6</v>
      </c>
      <c r="J26" s="16">
        <v>105.52</v>
      </c>
      <c r="K26" s="5">
        <f t="shared" si="0"/>
        <v>0.21999999999999886</v>
      </c>
      <c r="L26" s="5">
        <f t="shared" si="1"/>
        <v>2199.9999999999886</v>
      </c>
      <c r="M26" s="16" t="s">
        <v>32</v>
      </c>
    </row>
    <row r="27" spans="1:13">
      <c r="A27" s="6">
        <v>45152</v>
      </c>
      <c r="B27" s="16" t="s">
        <v>38</v>
      </c>
      <c r="D27" s="16" t="s">
        <v>36</v>
      </c>
      <c r="E27" s="16">
        <v>100</v>
      </c>
      <c r="F27" s="16" t="s">
        <v>12</v>
      </c>
      <c r="G27" s="16">
        <v>6850</v>
      </c>
      <c r="H27" s="16">
        <v>6900</v>
      </c>
      <c r="I27" s="16">
        <v>6750</v>
      </c>
      <c r="J27" s="16">
        <v>6805</v>
      </c>
      <c r="K27" s="5">
        <f t="shared" si="0"/>
        <v>45</v>
      </c>
      <c r="L27" s="5">
        <f t="shared" si="1"/>
        <v>4500</v>
      </c>
      <c r="M27" s="16" t="s">
        <v>32</v>
      </c>
    </row>
    <row r="28" spans="1:13">
      <c r="A28" s="6">
        <v>45154</v>
      </c>
      <c r="B28" s="16" t="s">
        <v>20</v>
      </c>
      <c r="D28" s="16" t="s">
        <v>36</v>
      </c>
      <c r="E28" s="16">
        <v>5000</v>
      </c>
      <c r="F28" s="16" t="s">
        <v>10</v>
      </c>
      <c r="G28" s="16">
        <v>210.3</v>
      </c>
      <c r="H28" s="16">
        <v>219</v>
      </c>
      <c r="I28" s="16">
        <v>214</v>
      </c>
      <c r="J28" s="16">
        <v>210.8</v>
      </c>
      <c r="K28" s="5">
        <f t="shared" si="0"/>
        <v>0.5</v>
      </c>
      <c r="L28" s="5">
        <f t="shared" si="1"/>
        <v>2500</v>
      </c>
      <c r="M28" s="16" t="s">
        <v>32</v>
      </c>
    </row>
    <row r="29" spans="1:13">
      <c r="A29" s="6">
        <v>45154</v>
      </c>
      <c r="B29" s="16" t="s">
        <v>42</v>
      </c>
      <c r="D29" s="16" t="s">
        <v>35</v>
      </c>
      <c r="E29" s="16">
        <v>20</v>
      </c>
      <c r="F29" s="16" t="s">
        <v>12</v>
      </c>
      <c r="G29" s="16">
        <v>58500</v>
      </c>
      <c r="H29" s="16">
        <v>58700</v>
      </c>
      <c r="I29" s="16">
        <v>58200</v>
      </c>
      <c r="J29" s="16">
        <v>58315</v>
      </c>
      <c r="K29" s="5">
        <f t="shared" si="0"/>
        <v>185</v>
      </c>
      <c r="L29" s="5">
        <f t="shared" si="1"/>
        <v>3700</v>
      </c>
      <c r="M29" s="16" t="s">
        <v>32</v>
      </c>
    </row>
    <row r="30" spans="1:13">
      <c r="A30" s="6">
        <v>45155</v>
      </c>
      <c r="B30" s="16" t="s">
        <v>43</v>
      </c>
      <c r="D30" s="16" t="s">
        <v>36</v>
      </c>
      <c r="E30" s="16">
        <v>10000</v>
      </c>
      <c r="F30" s="16" t="s">
        <v>12</v>
      </c>
      <c r="G30" s="16">
        <v>105.75</v>
      </c>
      <c r="H30" s="16">
        <v>105.96</v>
      </c>
      <c r="I30" s="16">
        <v>105.5</v>
      </c>
      <c r="J30" s="16">
        <v>105.96</v>
      </c>
      <c r="K30" s="5">
        <f t="shared" si="0"/>
        <v>-0.20999999999999375</v>
      </c>
      <c r="L30" s="5">
        <f t="shared" si="1"/>
        <v>-2099.9999999999372</v>
      </c>
      <c r="M30" s="16" t="s">
        <v>33</v>
      </c>
    </row>
    <row r="31" spans="1:13">
      <c r="A31" s="6">
        <v>45155</v>
      </c>
      <c r="B31" s="16" t="s">
        <v>46</v>
      </c>
      <c r="D31" s="16" t="s">
        <v>35</v>
      </c>
      <c r="E31" s="16">
        <v>10000</v>
      </c>
      <c r="F31" s="16" t="s">
        <v>10</v>
      </c>
      <c r="G31" s="16">
        <v>57.03</v>
      </c>
      <c r="H31" s="16">
        <v>56.85</v>
      </c>
      <c r="I31" s="16">
        <v>57.15</v>
      </c>
      <c r="J31" s="16">
        <v>57.24</v>
      </c>
      <c r="K31" s="5">
        <f t="shared" si="0"/>
        <v>0.21000000000000085</v>
      </c>
      <c r="L31" s="5">
        <f t="shared" si="1"/>
        <v>2100.0000000000086</v>
      </c>
      <c r="M31" s="16" t="s">
        <v>32</v>
      </c>
    </row>
    <row r="32" spans="1:13">
      <c r="A32" s="6">
        <v>45155</v>
      </c>
      <c r="B32" s="16" t="s">
        <v>20</v>
      </c>
      <c r="D32" s="16" t="s">
        <v>35</v>
      </c>
      <c r="E32" s="16">
        <v>5000</v>
      </c>
      <c r="F32" s="16" t="s">
        <v>10</v>
      </c>
      <c r="G32" s="16">
        <v>211.5</v>
      </c>
      <c r="H32" s="16">
        <v>209</v>
      </c>
      <c r="I32" s="16">
        <v>214</v>
      </c>
      <c r="J32" s="16">
        <v>209</v>
      </c>
      <c r="K32" s="5">
        <f t="shared" si="0"/>
        <v>-2.5</v>
      </c>
      <c r="L32" s="5">
        <f t="shared" si="1"/>
        <v>-12500</v>
      </c>
      <c r="M32" s="16" t="s">
        <v>33</v>
      </c>
    </row>
    <row r="33" spans="1:13">
      <c r="A33" s="6">
        <v>45156</v>
      </c>
      <c r="B33" s="16" t="s">
        <v>43</v>
      </c>
      <c r="D33" s="16" t="s">
        <v>36</v>
      </c>
      <c r="E33" s="16">
        <v>10000</v>
      </c>
      <c r="F33" s="16" t="s">
        <v>12</v>
      </c>
      <c r="G33" s="16">
        <v>105.75</v>
      </c>
      <c r="H33" s="16">
        <v>106</v>
      </c>
      <c r="I33" s="16">
        <v>105.4</v>
      </c>
      <c r="J33" s="16">
        <v>105.66</v>
      </c>
      <c r="K33" s="5">
        <f t="shared" si="0"/>
        <v>9.0000000000003411E-2</v>
      </c>
      <c r="L33" s="5">
        <f t="shared" si="1"/>
        <v>900.00000000003411</v>
      </c>
      <c r="M33" s="16" t="s">
        <v>32</v>
      </c>
    </row>
    <row r="34" spans="1:13">
      <c r="A34" s="6">
        <v>45156</v>
      </c>
      <c r="B34" s="16" t="s">
        <v>17</v>
      </c>
      <c r="D34" s="16" t="s">
        <v>36</v>
      </c>
      <c r="E34" s="16">
        <v>2500</v>
      </c>
      <c r="F34" s="16" t="s">
        <v>10</v>
      </c>
      <c r="G34" s="16">
        <v>723</v>
      </c>
      <c r="H34" s="16">
        <v>721</v>
      </c>
      <c r="I34" s="16">
        <v>727</v>
      </c>
      <c r="J34" s="16">
        <v>722.3</v>
      </c>
      <c r="K34" s="5">
        <f t="shared" si="0"/>
        <v>-0.70000000000004547</v>
      </c>
      <c r="L34" s="5">
        <f t="shared" si="1"/>
        <v>-1750.0000000001137</v>
      </c>
      <c r="M34" s="16" t="s">
        <v>33</v>
      </c>
    </row>
    <row r="35" spans="1:13">
      <c r="A35" s="6">
        <v>45156</v>
      </c>
      <c r="B35" s="16" t="s">
        <v>46</v>
      </c>
      <c r="D35" s="16" t="s">
        <v>35</v>
      </c>
      <c r="E35" s="16">
        <v>10000</v>
      </c>
      <c r="F35" s="16" t="s">
        <v>10</v>
      </c>
      <c r="G35" s="16">
        <v>57.27</v>
      </c>
      <c r="H35" s="16">
        <v>57.07</v>
      </c>
      <c r="I35" s="16">
        <v>57.5</v>
      </c>
      <c r="J35" s="16">
        <v>57.07</v>
      </c>
      <c r="K35" s="5">
        <f t="shared" si="0"/>
        <v>-0.20000000000000284</v>
      </c>
      <c r="L35" s="5">
        <f t="shared" si="1"/>
        <v>-2000.0000000000284</v>
      </c>
      <c r="M35" s="16" t="s">
        <v>33</v>
      </c>
    </row>
    <row r="36" spans="1:13">
      <c r="A36" s="6">
        <v>45156</v>
      </c>
      <c r="B36" s="16" t="s">
        <v>20</v>
      </c>
      <c r="D36" s="16" t="s">
        <v>36</v>
      </c>
      <c r="E36" s="16">
        <v>5000</v>
      </c>
      <c r="F36" s="16" t="s">
        <v>10</v>
      </c>
      <c r="G36" s="16">
        <v>208.5</v>
      </c>
      <c r="H36" s="16">
        <v>207.5</v>
      </c>
      <c r="I36" s="16">
        <v>211.5</v>
      </c>
      <c r="J36" s="16">
        <v>209.4</v>
      </c>
      <c r="K36" s="5">
        <f t="shared" si="0"/>
        <v>0.90000000000000568</v>
      </c>
      <c r="L36" s="5">
        <f t="shared" si="1"/>
        <v>4500.0000000000282</v>
      </c>
      <c r="M36" s="16" t="s">
        <v>32</v>
      </c>
    </row>
    <row r="37" spans="1:13">
      <c r="A37" s="6">
        <v>45156</v>
      </c>
      <c r="B37" s="16" t="s">
        <v>37</v>
      </c>
      <c r="D37" s="16" t="s">
        <v>36</v>
      </c>
      <c r="E37" s="16">
        <v>10</v>
      </c>
      <c r="F37" s="16" t="s">
        <v>10</v>
      </c>
      <c r="G37" s="16">
        <v>70425</v>
      </c>
      <c r="H37" s="16">
        <v>70050</v>
      </c>
      <c r="I37" s="16">
        <v>71500</v>
      </c>
      <c r="J37" s="16">
        <v>70350</v>
      </c>
      <c r="K37" s="5">
        <f t="shared" si="0"/>
        <v>-75</v>
      </c>
      <c r="L37" s="5">
        <f t="shared" si="1"/>
        <v>-750</v>
      </c>
      <c r="M37" s="16" t="s">
        <v>33</v>
      </c>
    </row>
    <row r="38" spans="1:13">
      <c r="A38" s="6">
        <v>45159</v>
      </c>
      <c r="B38" s="16" t="s">
        <v>37</v>
      </c>
      <c r="D38" s="16" t="s">
        <v>36</v>
      </c>
      <c r="E38" s="16">
        <v>10</v>
      </c>
      <c r="F38" s="16" t="s">
        <v>12</v>
      </c>
      <c r="G38" s="16">
        <v>70450</v>
      </c>
      <c r="H38" s="16">
        <v>70650</v>
      </c>
      <c r="I38" s="16">
        <v>70000</v>
      </c>
      <c r="J38" s="16">
        <v>70650</v>
      </c>
      <c r="K38" s="5">
        <f t="shared" si="0"/>
        <v>-200</v>
      </c>
      <c r="L38" s="5">
        <f t="shared" si="1"/>
        <v>-2000</v>
      </c>
      <c r="M38" s="16" t="s">
        <v>33</v>
      </c>
    </row>
    <row r="39" spans="1:13">
      <c r="A39" s="6">
        <v>45159</v>
      </c>
      <c r="B39" s="16" t="s">
        <v>20</v>
      </c>
      <c r="D39" s="16" t="s">
        <v>36</v>
      </c>
      <c r="E39" s="16">
        <v>5000</v>
      </c>
      <c r="F39" s="16" t="s">
        <v>10</v>
      </c>
      <c r="G39" s="16">
        <v>209</v>
      </c>
      <c r="H39" s="16">
        <v>207.5</v>
      </c>
      <c r="I39" s="16">
        <v>212</v>
      </c>
      <c r="J39" s="16">
        <v>210.75</v>
      </c>
      <c r="K39" s="5">
        <f t="shared" si="0"/>
        <v>1.75</v>
      </c>
      <c r="L39" s="5">
        <f t="shared" si="1"/>
        <v>8750</v>
      </c>
      <c r="M39" s="16" t="s">
        <v>32</v>
      </c>
    </row>
    <row r="40" spans="1:13">
      <c r="A40" s="6">
        <v>45159</v>
      </c>
      <c r="B40" s="16" t="s">
        <v>41</v>
      </c>
      <c r="D40" s="16" t="s">
        <v>36</v>
      </c>
      <c r="E40" s="16">
        <v>5000</v>
      </c>
      <c r="F40" s="16" t="s">
        <v>10</v>
      </c>
      <c r="G40" s="16">
        <v>196.8</v>
      </c>
      <c r="H40" s="16">
        <v>195.3</v>
      </c>
      <c r="I40" s="16">
        <v>199</v>
      </c>
      <c r="J40" s="16">
        <v>198.15</v>
      </c>
      <c r="K40" s="5">
        <f t="shared" si="0"/>
        <v>1.3499999999999943</v>
      </c>
      <c r="L40" s="5">
        <f t="shared" si="1"/>
        <v>6749.9999999999718</v>
      </c>
      <c r="M40" s="16" t="s">
        <v>32</v>
      </c>
    </row>
    <row r="41" spans="1:13">
      <c r="A41" s="6">
        <v>45159</v>
      </c>
      <c r="B41" s="16" t="s">
        <v>37</v>
      </c>
      <c r="D41" s="16" t="s">
        <v>36</v>
      </c>
      <c r="E41" s="16">
        <v>10</v>
      </c>
      <c r="F41" s="16" t="s">
        <v>12</v>
      </c>
      <c r="G41" s="16">
        <v>71200</v>
      </c>
      <c r="H41" s="16">
        <v>71700</v>
      </c>
      <c r="I41" s="16">
        <v>70400</v>
      </c>
      <c r="J41" s="16">
        <v>70950</v>
      </c>
      <c r="K41" s="5">
        <f t="shared" si="0"/>
        <v>250</v>
      </c>
      <c r="L41" s="5">
        <f t="shared" si="1"/>
        <v>2500</v>
      </c>
      <c r="M41" s="16" t="s">
        <v>32</v>
      </c>
    </row>
    <row r="42" spans="1:13">
      <c r="A42" s="6">
        <v>45159</v>
      </c>
      <c r="B42" s="16" t="s">
        <v>42</v>
      </c>
      <c r="D42" s="16" t="s">
        <v>36</v>
      </c>
      <c r="E42" s="16">
        <v>20</v>
      </c>
      <c r="F42" s="16" t="s">
        <v>12</v>
      </c>
      <c r="G42" s="16">
        <v>58000</v>
      </c>
      <c r="H42" s="16">
        <v>58150</v>
      </c>
      <c r="I42" s="16">
        <v>57800</v>
      </c>
      <c r="J42" s="16">
        <v>58150</v>
      </c>
      <c r="K42" s="5">
        <f t="shared" si="0"/>
        <v>-150</v>
      </c>
      <c r="L42" s="5">
        <f t="shared" si="1"/>
        <v>-3000</v>
      </c>
      <c r="M42" s="16" t="s">
        <v>33</v>
      </c>
    </row>
    <row r="43" spans="1:13">
      <c r="A43" s="6">
        <v>45160</v>
      </c>
      <c r="B43" s="16" t="s">
        <v>39</v>
      </c>
      <c r="D43" s="16" t="s">
        <v>36</v>
      </c>
      <c r="E43" s="16">
        <v>10000</v>
      </c>
      <c r="F43" s="16" t="s">
        <v>10</v>
      </c>
      <c r="G43" s="16">
        <v>90.78</v>
      </c>
      <c r="H43" s="16">
        <v>90.58</v>
      </c>
      <c r="I43" s="16">
        <v>91</v>
      </c>
      <c r="J43" s="16">
        <v>90.66</v>
      </c>
      <c r="K43" s="5">
        <f t="shared" si="0"/>
        <v>-0.12000000000000455</v>
      </c>
      <c r="L43" s="5">
        <f t="shared" si="1"/>
        <v>-1200.0000000000455</v>
      </c>
      <c r="M43" s="16" t="s">
        <v>33</v>
      </c>
    </row>
    <row r="44" spans="1:13">
      <c r="A44" s="6">
        <v>45160</v>
      </c>
      <c r="B44" s="16" t="s">
        <v>162</v>
      </c>
      <c r="D44" s="16" t="s">
        <v>35</v>
      </c>
      <c r="E44" s="16">
        <v>10000</v>
      </c>
      <c r="F44" s="16" t="s">
        <v>10</v>
      </c>
      <c r="G44" s="16">
        <v>2.5000000000000001E-2</v>
      </c>
      <c r="H44" s="16">
        <v>0.01</v>
      </c>
      <c r="I44" s="16">
        <v>0.1</v>
      </c>
      <c r="J44" s="16">
        <v>0.14000000000000001</v>
      </c>
      <c r="K44" s="5">
        <f t="shared" si="0"/>
        <v>0.11500000000000002</v>
      </c>
      <c r="L44" s="5">
        <f t="shared" si="1"/>
        <v>1150.0000000000002</v>
      </c>
      <c r="M44" s="16" t="s">
        <v>32</v>
      </c>
    </row>
    <row r="45" spans="1:13">
      <c r="A45" s="6">
        <v>45160</v>
      </c>
      <c r="B45" s="16" t="s">
        <v>41</v>
      </c>
      <c r="D45" s="16" t="s">
        <v>35</v>
      </c>
      <c r="E45" s="16">
        <v>5000</v>
      </c>
      <c r="F45" s="16" t="s">
        <v>10</v>
      </c>
      <c r="G45" s="16">
        <v>198.5</v>
      </c>
      <c r="H45" s="16">
        <v>197</v>
      </c>
      <c r="I45" s="16">
        <v>201</v>
      </c>
      <c r="J45" s="16">
        <v>198.9</v>
      </c>
      <c r="K45" s="5">
        <f t="shared" si="0"/>
        <v>0.40000000000000568</v>
      </c>
      <c r="L45" s="5">
        <f t="shared" si="1"/>
        <v>2000.0000000000284</v>
      </c>
      <c r="M45" s="16" t="s">
        <v>32</v>
      </c>
    </row>
    <row r="46" spans="1:13">
      <c r="A46" s="6">
        <v>45161</v>
      </c>
      <c r="B46" s="16" t="s">
        <v>43</v>
      </c>
      <c r="D46" s="16" t="s">
        <v>35</v>
      </c>
      <c r="E46" s="16">
        <v>10000</v>
      </c>
      <c r="F46" s="16" t="s">
        <v>12</v>
      </c>
      <c r="G46" s="16">
        <v>105.46</v>
      </c>
      <c r="H46" s="16">
        <v>105.76</v>
      </c>
      <c r="I46" s="16">
        <v>105.1</v>
      </c>
      <c r="J46" s="16">
        <v>105.15</v>
      </c>
      <c r="K46" s="5">
        <f t="shared" si="0"/>
        <v>0.30999999999998806</v>
      </c>
      <c r="L46" s="5">
        <f t="shared" si="1"/>
        <v>3099.9999999998809</v>
      </c>
      <c r="M46" s="16" t="s">
        <v>32</v>
      </c>
    </row>
    <row r="47" spans="1:13">
      <c r="A47" s="6">
        <v>45161</v>
      </c>
      <c r="B47" s="16" t="s">
        <v>38</v>
      </c>
      <c r="D47" s="16" t="s">
        <v>36</v>
      </c>
      <c r="E47" s="16">
        <v>100</v>
      </c>
      <c r="F47" s="16" t="s">
        <v>12</v>
      </c>
      <c r="G47" s="16">
        <v>6575</v>
      </c>
      <c r="H47" s="16">
        <v>6630</v>
      </c>
      <c r="I47" s="16">
        <v>6500</v>
      </c>
      <c r="J47" s="16">
        <v>6526</v>
      </c>
      <c r="K47" s="5">
        <f t="shared" si="0"/>
        <v>49</v>
      </c>
      <c r="L47" s="5">
        <f t="shared" si="1"/>
        <v>4900</v>
      </c>
      <c r="M47" s="16" t="s">
        <v>32</v>
      </c>
    </row>
    <row r="48" spans="1:13">
      <c r="A48" s="6">
        <v>45161</v>
      </c>
      <c r="B48" s="16" t="s">
        <v>45</v>
      </c>
      <c r="D48" s="16" t="s">
        <v>36</v>
      </c>
      <c r="E48" s="16">
        <v>1250</v>
      </c>
      <c r="F48" s="16" t="s">
        <v>12</v>
      </c>
      <c r="G48" s="16">
        <v>211.5</v>
      </c>
      <c r="H48" s="16">
        <v>214</v>
      </c>
      <c r="I48" s="16">
        <v>205</v>
      </c>
      <c r="J48" s="16">
        <v>213.5</v>
      </c>
      <c r="K48" s="5">
        <f t="shared" si="0"/>
        <v>-2</v>
      </c>
      <c r="L48" s="5">
        <f t="shared" si="1"/>
        <v>-2500</v>
      </c>
      <c r="M48" s="16" t="s">
        <v>33</v>
      </c>
    </row>
    <row r="49" spans="1:13">
      <c r="A49" s="6">
        <v>45162</v>
      </c>
      <c r="B49" s="16" t="s">
        <v>38</v>
      </c>
      <c r="D49" s="16" t="s">
        <v>36</v>
      </c>
      <c r="E49" s="16">
        <v>100</v>
      </c>
      <c r="F49" s="16" t="s">
        <v>12</v>
      </c>
      <c r="G49" s="16">
        <v>6475</v>
      </c>
      <c r="H49" s="16">
        <v>6520</v>
      </c>
      <c r="I49" s="16">
        <v>6420</v>
      </c>
      <c r="J49" s="16">
        <v>6500</v>
      </c>
      <c r="K49" s="5">
        <f t="shared" si="0"/>
        <v>-25</v>
      </c>
      <c r="L49" s="5">
        <f t="shared" si="1"/>
        <v>-2500</v>
      </c>
      <c r="M49" s="16" t="s">
        <v>33</v>
      </c>
    </row>
    <row r="50" spans="1:13">
      <c r="A50" s="6">
        <v>45163</v>
      </c>
      <c r="B50" s="16" t="s">
        <v>17</v>
      </c>
      <c r="D50" s="16" t="s">
        <v>36</v>
      </c>
      <c r="E50" s="16">
        <v>2500</v>
      </c>
      <c r="F50" s="16" t="s">
        <v>12</v>
      </c>
      <c r="G50" s="16">
        <v>736.5</v>
      </c>
      <c r="H50" s="16">
        <v>738.5</v>
      </c>
      <c r="I50" s="16">
        <v>734</v>
      </c>
      <c r="J50" s="16">
        <v>734.25</v>
      </c>
      <c r="K50" s="5">
        <f t="shared" si="0"/>
        <v>2.25</v>
      </c>
      <c r="L50" s="5">
        <f t="shared" si="1"/>
        <v>5625</v>
      </c>
      <c r="M50" s="16" t="s">
        <v>32</v>
      </c>
    </row>
    <row r="51" spans="1:13">
      <c r="A51" s="6">
        <v>45163</v>
      </c>
      <c r="B51" s="16" t="s">
        <v>20</v>
      </c>
      <c r="D51" s="16" t="s">
        <v>36</v>
      </c>
      <c r="E51" s="16">
        <v>5000</v>
      </c>
      <c r="F51" s="16" t="s">
        <v>12</v>
      </c>
      <c r="G51" s="16">
        <v>215.8</v>
      </c>
      <c r="H51" s="16">
        <v>216.8</v>
      </c>
      <c r="I51" s="16">
        <v>214</v>
      </c>
      <c r="J51" s="16">
        <v>215.4</v>
      </c>
      <c r="K51" s="5">
        <f t="shared" si="0"/>
        <v>0.40000000000000568</v>
      </c>
      <c r="L51" s="5">
        <f t="shared" si="1"/>
        <v>2000.0000000000284</v>
      </c>
      <c r="M51" s="16" t="s">
        <v>32</v>
      </c>
    </row>
    <row r="52" spans="1:13">
      <c r="A52" s="6">
        <v>45167</v>
      </c>
      <c r="B52" s="16" t="s">
        <v>41</v>
      </c>
      <c r="D52" s="16" t="s">
        <v>35</v>
      </c>
      <c r="E52" s="16">
        <v>5000</v>
      </c>
      <c r="F52" s="16" t="s">
        <v>10</v>
      </c>
      <c r="G52" s="16">
        <v>199.3</v>
      </c>
      <c r="H52" s="16">
        <v>197.8</v>
      </c>
      <c r="I52" s="16">
        <v>201</v>
      </c>
      <c r="J52" s="16">
        <v>199.8</v>
      </c>
      <c r="K52" s="5">
        <f t="shared" si="0"/>
        <v>0.5</v>
      </c>
      <c r="L52" s="5">
        <f t="shared" si="1"/>
        <v>2500</v>
      </c>
      <c r="M52" s="16" t="s">
        <v>32</v>
      </c>
    </row>
    <row r="53" spans="1:13">
      <c r="A53" s="6">
        <v>45167</v>
      </c>
      <c r="B53" s="16" t="s">
        <v>20</v>
      </c>
      <c r="D53" s="16" t="s">
        <v>35</v>
      </c>
      <c r="E53" s="16">
        <v>5000</v>
      </c>
      <c r="F53" s="16" t="s">
        <v>10</v>
      </c>
      <c r="G53" s="16">
        <v>217</v>
      </c>
      <c r="H53" s="16">
        <v>216</v>
      </c>
      <c r="I53" s="16">
        <v>222</v>
      </c>
      <c r="J53" s="16">
        <v>218.5</v>
      </c>
      <c r="K53" s="5">
        <f t="shared" si="0"/>
        <v>1.5</v>
      </c>
      <c r="L53" s="5">
        <f t="shared" si="1"/>
        <v>7500</v>
      </c>
      <c r="M53" s="16" t="s">
        <v>32</v>
      </c>
    </row>
    <row r="54" spans="1:13">
      <c r="A54" s="6">
        <v>45168</v>
      </c>
      <c r="B54" s="16" t="s">
        <v>41</v>
      </c>
      <c r="D54" s="16" t="s">
        <v>35</v>
      </c>
      <c r="E54" s="16">
        <v>5000</v>
      </c>
      <c r="F54" s="16" t="s">
        <v>10</v>
      </c>
      <c r="G54" s="16">
        <v>199.4</v>
      </c>
      <c r="H54" s="16">
        <v>187.8</v>
      </c>
      <c r="I54" s="16">
        <v>201</v>
      </c>
      <c r="J54" s="16">
        <v>199.9</v>
      </c>
      <c r="K54" s="5">
        <f t="shared" si="0"/>
        <v>0.5</v>
      </c>
      <c r="L54" s="5">
        <f t="shared" si="1"/>
        <v>2500</v>
      </c>
      <c r="M54" s="16" t="s">
        <v>32</v>
      </c>
    </row>
    <row r="55" spans="1:13">
      <c r="A55" s="6">
        <v>45168</v>
      </c>
      <c r="B55" s="16" t="s">
        <v>46</v>
      </c>
      <c r="D55" s="16" t="s">
        <v>35</v>
      </c>
      <c r="E55" s="16">
        <v>10000</v>
      </c>
      <c r="F55" s="16" t="s">
        <v>10</v>
      </c>
      <c r="G55" s="16">
        <v>56.9</v>
      </c>
      <c r="H55" s="16">
        <v>56.6</v>
      </c>
      <c r="I55" s="16">
        <v>57.4</v>
      </c>
      <c r="J55" s="16">
        <v>57.12</v>
      </c>
      <c r="K55" s="5">
        <f t="shared" si="0"/>
        <v>0.21999999999999886</v>
      </c>
      <c r="L55" s="5">
        <f t="shared" si="1"/>
        <v>2199.9999999999886</v>
      </c>
      <c r="M55" s="16" t="s">
        <v>32</v>
      </c>
    </row>
    <row r="56" spans="1:13">
      <c r="A56" s="6">
        <v>45168</v>
      </c>
      <c r="B56" s="16" t="s">
        <v>39</v>
      </c>
      <c r="D56" s="16" t="s">
        <v>36</v>
      </c>
      <c r="E56" s="16">
        <v>10000</v>
      </c>
      <c r="F56" s="16" t="s">
        <v>10</v>
      </c>
      <c r="G56" s="16">
        <v>90.2</v>
      </c>
      <c r="H56" s="16">
        <v>90</v>
      </c>
      <c r="I56" s="16">
        <v>90.5</v>
      </c>
      <c r="J56" s="16">
        <v>90.28</v>
      </c>
      <c r="K56" s="5">
        <f t="shared" si="0"/>
        <v>7.9999999999998295E-2</v>
      </c>
      <c r="L56" s="5">
        <f t="shared" si="1"/>
        <v>799.99999999998295</v>
      </c>
      <c r="M56" s="16" t="s">
        <v>32</v>
      </c>
    </row>
    <row r="57" spans="1:13">
      <c r="A57" s="6">
        <v>45168</v>
      </c>
      <c r="B57" s="16" t="s">
        <v>45</v>
      </c>
      <c r="D57" s="16" t="s">
        <v>36</v>
      </c>
      <c r="E57" s="16">
        <v>1250</v>
      </c>
      <c r="F57" s="16" t="s">
        <v>10</v>
      </c>
      <c r="G57" s="16">
        <v>222.5</v>
      </c>
      <c r="H57" s="16">
        <v>219</v>
      </c>
      <c r="I57" s="16">
        <v>230</v>
      </c>
      <c r="J57" s="16">
        <v>224.2</v>
      </c>
      <c r="K57" s="5">
        <f t="shared" si="0"/>
        <v>1.6999999999999886</v>
      </c>
      <c r="L57" s="5">
        <f t="shared" si="1"/>
        <v>2124.9999999999859</v>
      </c>
      <c r="M57" s="16" t="s">
        <v>32</v>
      </c>
    </row>
    <row r="58" spans="1:13">
      <c r="A58" s="6">
        <v>45168</v>
      </c>
      <c r="B58" s="16" t="s">
        <v>17</v>
      </c>
      <c r="D58" s="16" t="s">
        <v>36</v>
      </c>
      <c r="E58" s="16">
        <v>2500</v>
      </c>
      <c r="F58" s="16" t="s">
        <v>10</v>
      </c>
      <c r="G58" s="16">
        <v>737.5</v>
      </c>
      <c r="H58" s="16">
        <v>735.5</v>
      </c>
      <c r="I58" s="16">
        <v>742</v>
      </c>
      <c r="J58" s="16">
        <v>738.7</v>
      </c>
      <c r="K58" s="5">
        <f t="shared" si="0"/>
        <v>1.2000000000000455</v>
      </c>
      <c r="L58" s="5">
        <f t="shared" si="1"/>
        <v>3000.0000000001137</v>
      </c>
      <c r="M58" s="16" t="s">
        <v>32</v>
      </c>
    </row>
    <row r="59" spans="1:13">
      <c r="A59" s="6">
        <v>45168</v>
      </c>
      <c r="B59" s="16" t="s">
        <v>163</v>
      </c>
      <c r="D59" s="16" t="s">
        <v>35</v>
      </c>
      <c r="E59" s="16">
        <v>1250</v>
      </c>
      <c r="F59" s="16" t="s">
        <v>10</v>
      </c>
      <c r="G59" s="16">
        <v>5</v>
      </c>
      <c r="H59" s="16">
        <v>3</v>
      </c>
      <c r="I59" s="16">
        <v>12</v>
      </c>
      <c r="J59" s="16">
        <v>7.3</v>
      </c>
      <c r="K59" s="5">
        <f t="shared" si="0"/>
        <v>2.2999999999999998</v>
      </c>
      <c r="L59" s="5">
        <f t="shared" si="1"/>
        <v>2875</v>
      </c>
      <c r="M59" s="16" t="s">
        <v>32</v>
      </c>
    </row>
    <row r="60" spans="1:13">
      <c r="A60" s="6">
        <v>45168</v>
      </c>
      <c r="B60" s="16" t="s">
        <v>38</v>
      </c>
      <c r="D60" s="16" t="s">
        <v>36</v>
      </c>
      <c r="E60" s="16">
        <v>100</v>
      </c>
      <c r="F60" s="16" t="s">
        <v>10</v>
      </c>
      <c r="G60" s="16">
        <v>6750</v>
      </c>
      <c r="H60" s="16">
        <v>6700</v>
      </c>
      <c r="I60" s="16">
        <v>6830</v>
      </c>
      <c r="J60" s="16">
        <v>6770</v>
      </c>
      <c r="K60" s="5">
        <f t="shared" si="0"/>
        <v>20</v>
      </c>
      <c r="L60" s="5">
        <f t="shared" si="1"/>
        <v>2000</v>
      </c>
      <c r="M60" s="16" t="s">
        <v>32</v>
      </c>
    </row>
    <row r="61" spans="1:13">
      <c r="A61" s="6">
        <v>45169</v>
      </c>
      <c r="B61" s="16" t="s">
        <v>38</v>
      </c>
      <c r="D61" s="16" t="s">
        <v>36</v>
      </c>
      <c r="E61" s="16">
        <v>100</v>
      </c>
      <c r="F61" s="16" t="s">
        <v>10</v>
      </c>
      <c r="G61" s="16">
        <v>6770</v>
      </c>
      <c r="H61" s="16">
        <v>6730</v>
      </c>
      <c r="I61" s="16">
        <v>6830</v>
      </c>
      <c r="J61" s="16">
        <v>6814</v>
      </c>
      <c r="K61" s="5">
        <f t="shared" si="0"/>
        <v>44</v>
      </c>
      <c r="L61" s="5">
        <f t="shared" si="1"/>
        <v>4400</v>
      </c>
      <c r="M61" s="16" t="s">
        <v>32</v>
      </c>
    </row>
    <row r="62" spans="1:13">
      <c r="A62" s="6">
        <v>45169</v>
      </c>
      <c r="B62" s="16" t="s">
        <v>42</v>
      </c>
      <c r="D62" s="16" t="s">
        <v>36</v>
      </c>
      <c r="E62" s="16">
        <v>20</v>
      </c>
      <c r="F62" s="16" t="s">
        <v>12</v>
      </c>
      <c r="G62" s="16">
        <v>59430</v>
      </c>
      <c r="H62" s="16">
        <v>59530</v>
      </c>
      <c r="I62" s="16">
        <v>59300</v>
      </c>
      <c r="J62" s="16">
        <v>59335</v>
      </c>
      <c r="K62" s="5">
        <f t="shared" si="0"/>
        <v>95</v>
      </c>
      <c r="L62" s="5">
        <f t="shared" si="1"/>
        <v>1900</v>
      </c>
      <c r="M62" s="16" t="s">
        <v>32</v>
      </c>
    </row>
    <row r="65" spans="7:13">
      <c r="G65" s="36" t="s">
        <v>164</v>
      </c>
      <c r="H65" s="37"/>
      <c r="I65" s="37"/>
      <c r="J65" s="37"/>
      <c r="K65" s="37"/>
      <c r="L65" s="37"/>
      <c r="M65" s="38"/>
    </row>
    <row r="66" spans="7:13">
      <c r="G66" s="18" t="s">
        <v>21</v>
      </c>
      <c r="H66" s="7" t="s">
        <v>22</v>
      </c>
      <c r="I66" s="7" t="s">
        <v>23</v>
      </c>
      <c r="J66" s="7" t="s">
        <v>24</v>
      </c>
      <c r="K66" s="7" t="s">
        <v>25</v>
      </c>
      <c r="L66" s="7" t="s">
        <v>26</v>
      </c>
      <c r="M66" s="8" t="s">
        <v>27</v>
      </c>
    </row>
    <row r="67" spans="7:13">
      <c r="G67" s="19" t="s">
        <v>155</v>
      </c>
      <c r="H67" s="9">
        <v>61</v>
      </c>
      <c r="I67" s="9">
        <v>1</v>
      </c>
      <c r="J67" s="9">
        <v>60</v>
      </c>
      <c r="K67" s="10">
        <v>47</v>
      </c>
      <c r="L67" s="11">
        <f t="shared" ref="L67" si="2">+K67/J67</f>
        <v>0.78333333333333333</v>
      </c>
      <c r="M67" s="12">
        <v>102375</v>
      </c>
    </row>
    <row r="68" spans="7:13">
      <c r="G68" s="20"/>
      <c r="H68" s="13"/>
      <c r="I68" s="13"/>
      <c r="J68" s="13"/>
      <c r="K68" s="13"/>
      <c r="L68" s="14"/>
      <c r="M68" s="15"/>
    </row>
  </sheetData>
  <mergeCells count="1">
    <mergeCell ref="G65:M6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50"/>
  <sheetViews>
    <sheetView topLeftCell="A29" workbookViewId="0">
      <selection activeCell="G47" sqref="G47:M50"/>
    </sheetView>
  </sheetViews>
  <sheetFormatPr defaultRowHeight="15"/>
  <cols>
    <col min="1" max="1" width="13.5703125" style="16" customWidth="1"/>
    <col min="2" max="2" width="14.28515625" customWidth="1"/>
    <col min="3" max="3" width="9.140625" hidden="1" customWidth="1"/>
    <col min="4" max="4" width="18.42578125" customWidth="1"/>
    <col min="5" max="5" width="16.7109375" customWidth="1"/>
    <col min="6" max="6" width="13.5703125" style="16" customWidth="1"/>
    <col min="7" max="7" width="19.85546875" customWidth="1"/>
    <col min="8" max="8" width="19.5703125" customWidth="1"/>
    <col min="9" max="9" width="15.28515625" customWidth="1"/>
    <col min="10" max="10" width="13.140625" customWidth="1"/>
    <col min="11" max="11" width="13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45170</v>
      </c>
      <c r="B2" s="16" t="s">
        <v>20</v>
      </c>
      <c r="D2" s="16" t="s">
        <v>36</v>
      </c>
      <c r="E2" s="16">
        <v>5000</v>
      </c>
      <c r="F2" s="16" t="s">
        <v>10</v>
      </c>
      <c r="G2" s="16">
        <v>220.5</v>
      </c>
      <c r="H2" s="16">
        <v>219</v>
      </c>
      <c r="I2" s="16">
        <v>222</v>
      </c>
      <c r="J2" s="16">
        <v>221</v>
      </c>
      <c r="K2" s="5">
        <f t="shared" ref="K2:K43" si="0">IF(F2="BUY",J2-G2,G2-J2)</f>
        <v>0.5</v>
      </c>
      <c r="L2" s="5">
        <f t="shared" ref="L2:L43" si="1">(K2*E2)</f>
        <v>2500</v>
      </c>
      <c r="M2" s="16" t="s">
        <v>32</v>
      </c>
    </row>
    <row r="3" spans="1:13">
      <c r="A3" s="6">
        <v>45170</v>
      </c>
      <c r="B3" s="16" t="s">
        <v>41</v>
      </c>
      <c r="D3" s="16" t="s">
        <v>36</v>
      </c>
      <c r="E3" s="16">
        <v>5000</v>
      </c>
      <c r="F3" s="16" t="s">
        <v>10</v>
      </c>
      <c r="G3" s="16">
        <v>203.3</v>
      </c>
      <c r="H3" s="16">
        <v>202</v>
      </c>
      <c r="I3" s="16">
        <v>205</v>
      </c>
      <c r="J3" s="16">
        <v>203.8</v>
      </c>
      <c r="K3" s="5">
        <f t="shared" si="0"/>
        <v>0.5</v>
      </c>
      <c r="L3" s="5">
        <f t="shared" si="1"/>
        <v>2500</v>
      </c>
      <c r="M3" s="16" t="s">
        <v>32</v>
      </c>
    </row>
    <row r="4" spans="1:13">
      <c r="A4" s="6">
        <v>45170</v>
      </c>
      <c r="B4" s="16" t="s">
        <v>42</v>
      </c>
      <c r="D4" s="16" t="s">
        <v>36</v>
      </c>
      <c r="E4" s="16">
        <v>20</v>
      </c>
      <c r="F4" s="16" t="s">
        <v>12</v>
      </c>
      <c r="G4" s="16">
        <v>59400</v>
      </c>
      <c r="H4" s="16">
        <v>59600</v>
      </c>
      <c r="I4" s="16">
        <v>59150</v>
      </c>
      <c r="J4" s="16">
        <v>59330</v>
      </c>
      <c r="K4" s="5">
        <f t="shared" si="0"/>
        <v>70</v>
      </c>
      <c r="L4" s="5">
        <f t="shared" si="1"/>
        <v>1400</v>
      </c>
      <c r="M4" s="16" t="s">
        <v>32</v>
      </c>
    </row>
    <row r="5" spans="1:13">
      <c r="A5" s="6">
        <v>45177</v>
      </c>
      <c r="B5" s="16" t="s">
        <v>42</v>
      </c>
      <c r="D5" s="16" t="s">
        <v>36</v>
      </c>
      <c r="E5" s="16">
        <v>20</v>
      </c>
      <c r="F5" s="16" t="s">
        <v>12</v>
      </c>
      <c r="G5" s="16">
        <v>59050</v>
      </c>
      <c r="H5" s="16">
        <v>59250</v>
      </c>
      <c r="I5" s="16">
        <v>58850</v>
      </c>
      <c r="J5" s="16">
        <v>58970</v>
      </c>
      <c r="K5" s="5">
        <f t="shared" si="0"/>
        <v>80</v>
      </c>
      <c r="L5" s="5">
        <f t="shared" si="1"/>
        <v>1600</v>
      </c>
      <c r="M5" s="16" t="s">
        <v>32</v>
      </c>
    </row>
    <row r="6" spans="1:13">
      <c r="A6" s="6">
        <v>45180</v>
      </c>
      <c r="B6" s="16" t="s">
        <v>42</v>
      </c>
      <c r="D6" s="16" t="s">
        <v>36</v>
      </c>
      <c r="E6" s="16">
        <v>20</v>
      </c>
      <c r="F6" s="16" t="s">
        <v>12</v>
      </c>
      <c r="G6" s="16">
        <v>59050</v>
      </c>
      <c r="H6" s="16">
        <v>59250</v>
      </c>
      <c r="I6" s="16">
        <v>58850</v>
      </c>
      <c r="J6" s="16">
        <v>58940</v>
      </c>
      <c r="K6" s="5">
        <f t="shared" si="0"/>
        <v>110</v>
      </c>
      <c r="L6" s="5">
        <f t="shared" si="1"/>
        <v>2200</v>
      </c>
      <c r="M6" s="16" t="s">
        <v>32</v>
      </c>
    </row>
    <row r="7" spans="1:13">
      <c r="A7" s="6">
        <v>45180</v>
      </c>
      <c r="B7" s="16" t="s">
        <v>41</v>
      </c>
      <c r="D7" s="16" t="s">
        <v>36</v>
      </c>
      <c r="E7" s="16">
        <v>5000</v>
      </c>
      <c r="F7" s="16" t="s">
        <v>10</v>
      </c>
      <c r="G7" s="16">
        <v>201.5</v>
      </c>
      <c r="H7" s="16">
        <v>200.3</v>
      </c>
      <c r="I7" s="16">
        <v>203.5</v>
      </c>
      <c r="J7" s="16">
        <v>202</v>
      </c>
      <c r="K7" s="5">
        <f t="shared" si="0"/>
        <v>0.5</v>
      </c>
      <c r="L7" s="5">
        <f t="shared" si="1"/>
        <v>2500</v>
      </c>
      <c r="M7" s="16" t="s">
        <v>32</v>
      </c>
    </row>
    <row r="8" spans="1:13">
      <c r="A8" s="6">
        <v>45180</v>
      </c>
      <c r="B8" s="16" t="s">
        <v>37</v>
      </c>
      <c r="D8" s="16" t="s">
        <v>36</v>
      </c>
      <c r="E8" s="16">
        <v>10</v>
      </c>
      <c r="F8" s="16" t="s">
        <v>12</v>
      </c>
      <c r="G8" s="16">
        <v>72000</v>
      </c>
      <c r="H8" s="16">
        <v>72350</v>
      </c>
      <c r="I8" s="16">
        <v>71500</v>
      </c>
      <c r="J8" s="16">
        <v>71900</v>
      </c>
      <c r="K8" s="5">
        <f t="shared" si="0"/>
        <v>100</v>
      </c>
      <c r="L8" s="5">
        <f t="shared" si="1"/>
        <v>1000</v>
      </c>
      <c r="M8" s="16" t="s">
        <v>32</v>
      </c>
    </row>
    <row r="9" spans="1:13">
      <c r="A9" s="6">
        <v>45181</v>
      </c>
      <c r="B9" s="16" t="s">
        <v>42</v>
      </c>
      <c r="D9" s="16" t="s">
        <v>36</v>
      </c>
      <c r="E9" s="16">
        <v>20</v>
      </c>
      <c r="F9" s="16" t="s">
        <v>12</v>
      </c>
      <c r="G9" s="16">
        <v>58900</v>
      </c>
      <c r="H9" s="16">
        <v>59050</v>
      </c>
      <c r="I9" s="16">
        <v>58700</v>
      </c>
      <c r="J9" s="16">
        <v>58770</v>
      </c>
      <c r="K9" s="5">
        <f t="shared" si="0"/>
        <v>130</v>
      </c>
      <c r="L9" s="5">
        <f t="shared" si="1"/>
        <v>2600</v>
      </c>
      <c r="M9" s="16" t="s">
        <v>32</v>
      </c>
    </row>
    <row r="10" spans="1:13">
      <c r="A10" s="6">
        <v>45181</v>
      </c>
      <c r="B10" s="16" t="s">
        <v>37</v>
      </c>
      <c r="D10" s="16" t="s">
        <v>36</v>
      </c>
      <c r="E10" s="16">
        <v>10</v>
      </c>
      <c r="F10" s="16" t="s">
        <v>12</v>
      </c>
      <c r="G10" s="16">
        <v>72000</v>
      </c>
      <c r="H10" s="16">
        <v>72350</v>
      </c>
      <c r="I10" s="16">
        <v>71500</v>
      </c>
      <c r="J10" s="16">
        <v>71690</v>
      </c>
      <c r="K10" s="5">
        <f t="shared" si="0"/>
        <v>310</v>
      </c>
      <c r="L10" s="5">
        <f t="shared" si="1"/>
        <v>3100</v>
      </c>
      <c r="M10" s="16" t="s">
        <v>32</v>
      </c>
    </row>
    <row r="11" spans="1:13">
      <c r="A11" s="6">
        <v>45181</v>
      </c>
      <c r="B11" s="16" t="s">
        <v>38</v>
      </c>
      <c r="D11" s="16" t="s">
        <v>36</v>
      </c>
      <c r="E11" s="16">
        <v>100</v>
      </c>
      <c r="F11" s="16" t="s">
        <v>166</v>
      </c>
      <c r="G11" s="16">
        <v>7290</v>
      </c>
      <c r="H11" s="16">
        <v>7330</v>
      </c>
      <c r="I11" s="16">
        <v>7220</v>
      </c>
      <c r="J11" s="16">
        <v>7330</v>
      </c>
      <c r="K11" s="5">
        <f t="shared" si="0"/>
        <v>-40</v>
      </c>
      <c r="L11" s="5">
        <f t="shared" si="1"/>
        <v>-4000</v>
      </c>
      <c r="M11" s="16" t="s">
        <v>33</v>
      </c>
    </row>
    <row r="12" spans="1:13">
      <c r="A12" s="6">
        <v>45182</v>
      </c>
      <c r="B12" s="16" t="s">
        <v>42</v>
      </c>
      <c r="D12" s="16" t="s">
        <v>36</v>
      </c>
      <c r="E12" s="16">
        <v>20</v>
      </c>
      <c r="F12" s="16" t="s">
        <v>12</v>
      </c>
      <c r="G12" s="16">
        <v>58610</v>
      </c>
      <c r="H12" s="16">
        <v>58710</v>
      </c>
      <c r="I12" s="16">
        <v>58300</v>
      </c>
      <c r="J12" s="16">
        <v>58710</v>
      </c>
      <c r="K12" s="5">
        <f t="shared" si="0"/>
        <v>-100</v>
      </c>
      <c r="L12" s="5">
        <f t="shared" si="1"/>
        <v>-2000</v>
      </c>
      <c r="M12" s="16" t="s">
        <v>33</v>
      </c>
    </row>
    <row r="13" spans="1:13">
      <c r="A13" s="6">
        <v>45183</v>
      </c>
      <c r="B13" s="16" t="s">
        <v>42</v>
      </c>
      <c r="D13" s="16" t="s">
        <v>36</v>
      </c>
      <c r="E13" s="16">
        <v>20</v>
      </c>
      <c r="F13" s="16" t="s">
        <v>12</v>
      </c>
      <c r="G13" s="16">
        <v>58500</v>
      </c>
      <c r="H13" s="16">
        <v>58800</v>
      </c>
      <c r="I13" s="16">
        <v>58100</v>
      </c>
      <c r="J13" s="16">
        <v>58400</v>
      </c>
      <c r="K13" s="5">
        <f t="shared" si="0"/>
        <v>100</v>
      </c>
      <c r="L13" s="5">
        <f t="shared" si="1"/>
        <v>2000</v>
      </c>
      <c r="M13" s="16" t="s">
        <v>32</v>
      </c>
    </row>
    <row r="14" spans="1:13">
      <c r="A14" s="6">
        <v>45183</v>
      </c>
      <c r="B14" s="16" t="s">
        <v>17</v>
      </c>
      <c r="D14" s="16" t="s">
        <v>36</v>
      </c>
      <c r="E14" s="16">
        <v>2500</v>
      </c>
      <c r="F14" s="16" t="s">
        <v>10</v>
      </c>
      <c r="G14" s="16">
        <v>735</v>
      </c>
      <c r="H14" s="16">
        <v>732</v>
      </c>
      <c r="I14" s="16">
        <v>740</v>
      </c>
      <c r="J14" s="16">
        <v>737.3</v>
      </c>
      <c r="K14" s="5">
        <f t="shared" si="0"/>
        <v>2.2999999999999545</v>
      </c>
      <c r="L14" s="5">
        <f t="shared" si="1"/>
        <v>5749.9999999998863</v>
      </c>
      <c r="M14" s="16" t="s">
        <v>32</v>
      </c>
    </row>
    <row r="15" spans="1:13">
      <c r="A15" s="6">
        <v>45183</v>
      </c>
      <c r="B15" s="16" t="s">
        <v>56</v>
      </c>
      <c r="D15" s="16" t="s">
        <v>36</v>
      </c>
      <c r="E15" s="16">
        <v>50</v>
      </c>
      <c r="F15" s="16" t="s">
        <v>12</v>
      </c>
      <c r="G15" s="16">
        <v>15550</v>
      </c>
      <c r="H15" s="16">
        <v>15630</v>
      </c>
      <c r="I15" s="16">
        <v>15450</v>
      </c>
      <c r="J15" s="16">
        <v>15630</v>
      </c>
      <c r="K15" s="5">
        <f t="shared" si="0"/>
        <v>-80</v>
      </c>
      <c r="L15" s="5">
        <f t="shared" si="1"/>
        <v>-4000</v>
      </c>
      <c r="M15" s="16" t="s">
        <v>33</v>
      </c>
    </row>
    <row r="16" spans="1:13">
      <c r="A16" s="6">
        <v>45184</v>
      </c>
      <c r="B16" s="16" t="s">
        <v>41</v>
      </c>
      <c r="D16" s="16" t="s">
        <v>36</v>
      </c>
      <c r="E16" s="16">
        <v>5000</v>
      </c>
      <c r="F16" s="16" t="s">
        <v>10</v>
      </c>
      <c r="G16" s="16">
        <v>202.1</v>
      </c>
      <c r="H16" s="16">
        <v>200.7</v>
      </c>
      <c r="I16" s="16">
        <v>204</v>
      </c>
      <c r="J16" s="16">
        <v>202.6</v>
      </c>
      <c r="K16" s="5">
        <f t="shared" si="0"/>
        <v>0.5</v>
      </c>
      <c r="L16" s="5">
        <f t="shared" si="1"/>
        <v>2500</v>
      </c>
      <c r="M16" s="16" t="s">
        <v>32</v>
      </c>
    </row>
    <row r="17" spans="1:13">
      <c r="A17" s="6">
        <v>45184</v>
      </c>
      <c r="B17" s="16" t="s">
        <v>45</v>
      </c>
      <c r="D17" s="16" t="s">
        <v>36</v>
      </c>
      <c r="E17" s="16">
        <v>1250</v>
      </c>
      <c r="F17" s="16" t="s">
        <v>10</v>
      </c>
      <c r="G17" s="16">
        <v>226</v>
      </c>
      <c r="H17" s="16">
        <v>223</v>
      </c>
      <c r="I17" s="16">
        <v>230</v>
      </c>
      <c r="J17" s="16">
        <v>224</v>
      </c>
      <c r="K17" s="5">
        <f t="shared" si="0"/>
        <v>-2</v>
      </c>
      <c r="L17" s="5">
        <f t="shared" si="1"/>
        <v>-2500</v>
      </c>
      <c r="M17" s="16" t="s">
        <v>33</v>
      </c>
    </row>
    <row r="18" spans="1:13">
      <c r="A18" s="6">
        <v>45184</v>
      </c>
      <c r="B18" s="16" t="s">
        <v>17</v>
      </c>
      <c r="D18" s="16" t="s">
        <v>36</v>
      </c>
      <c r="E18" s="16">
        <v>2500</v>
      </c>
      <c r="F18" s="16" t="s">
        <v>10</v>
      </c>
      <c r="G18" s="16">
        <v>736.5</v>
      </c>
      <c r="H18" s="16">
        <v>735.5</v>
      </c>
      <c r="I18" s="16">
        <v>741</v>
      </c>
      <c r="J18" s="16">
        <v>734.5</v>
      </c>
      <c r="K18" s="5">
        <f t="shared" si="0"/>
        <v>-2</v>
      </c>
      <c r="L18" s="5">
        <f t="shared" si="1"/>
        <v>-5000</v>
      </c>
      <c r="M18" s="16" t="s">
        <v>33</v>
      </c>
    </row>
    <row r="19" spans="1:13">
      <c r="A19" s="6">
        <v>45187</v>
      </c>
      <c r="B19" s="16" t="s">
        <v>41</v>
      </c>
      <c r="D19" s="16" t="s">
        <v>36</v>
      </c>
      <c r="E19" s="16">
        <v>5000</v>
      </c>
      <c r="F19" s="16" t="s">
        <v>10</v>
      </c>
      <c r="G19" s="16">
        <v>202</v>
      </c>
      <c r="H19" s="16">
        <v>200.7</v>
      </c>
      <c r="I19" s="16">
        <v>204</v>
      </c>
      <c r="J19" s="16">
        <v>202.6</v>
      </c>
      <c r="K19" s="5">
        <f t="shared" si="0"/>
        <v>0.59999999999999432</v>
      </c>
      <c r="L19" s="5">
        <f t="shared" si="1"/>
        <v>2999.9999999999718</v>
      </c>
      <c r="M19" s="16" t="s">
        <v>32</v>
      </c>
    </row>
    <row r="20" spans="1:13">
      <c r="A20" s="6">
        <v>45187</v>
      </c>
      <c r="B20" s="16" t="s">
        <v>20</v>
      </c>
      <c r="D20" s="16" t="s">
        <v>36</v>
      </c>
      <c r="E20" s="16">
        <v>5000</v>
      </c>
      <c r="F20" s="16" t="s">
        <v>10</v>
      </c>
      <c r="G20" s="16">
        <v>224.1</v>
      </c>
      <c r="H20" s="16">
        <v>222.9</v>
      </c>
      <c r="I20" s="16">
        <v>226</v>
      </c>
      <c r="J20" s="16">
        <v>223.7</v>
      </c>
      <c r="K20" s="5">
        <f t="shared" si="0"/>
        <v>-0.40000000000000568</v>
      </c>
      <c r="L20" s="5">
        <f t="shared" si="1"/>
        <v>-2000.0000000000284</v>
      </c>
      <c r="M20" s="16" t="s">
        <v>33</v>
      </c>
    </row>
    <row r="21" spans="1:13">
      <c r="A21" s="6">
        <v>45189</v>
      </c>
      <c r="B21" s="16" t="s">
        <v>17</v>
      </c>
      <c r="D21" s="16" t="s">
        <v>36</v>
      </c>
      <c r="E21" s="16">
        <v>2500</v>
      </c>
      <c r="F21" s="16" t="s">
        <v>10</v>
      </c>
      <c r="G21" s="16">
        <v>725.5</v>
      </c>
      <c r="H21" s="16">
        <v>723</v>
      </c>
      <c r="I21" s="16">
        <v>730</v>
      </c>
      <c r="J21" s="16">
        <v>728.55</v>
      </c>
      <c r="K21" s="5">
        <f t="shared" si="0"/>
        <v>3.0499999999999545</v>
      </c>
      <c r="L21" s="5">
        <f t="shared" si="1"/>
        <v>7624.9999999998863</v>
      </c>
      <c r="M21" s="16" t="s">
        <v>32</v>
      </c>
    </row>
    <row r="22" spans="1:13">
      <c r="A22" s="6">
        <v>45189</v>
      </c>
      <c r="B22" s="16" t="s">
        <v>41</v>
      </c>
      <c r="D22" s="16" t="s">
        <v>36</v>
      </c>
      <c r="E22" s="16">
        <v>5000</v>
      </c>
      <c r="F22" s="16" t="s">
        <v>10</v>
      </c>
      <c r="G22" s="16">
        <v>204</v>
      </c>
      <c r="H22" s="16">
        <v>202.5</v>
      </c>
      <c r="I22" s="16">
        <v>206</v>
      </c>
      <c r="J22" s="16">
        <v>202.5</v>
      </c>
      <c r="K22" s="5">
        <f t="shared" si="0"/>
        <v>-1.5</v>
      </c>
      <c r="L22" s="5">
        <f t="shared" si="1"/>
        <v>-7500</v>
      </c>
      <c r="M22" s="16" t="s">
        <v>33</v>
      </c>
    </row>
    <row r="23" spans="1:13">
      <c r="A23" s="6">
        <v>45190</v>
      </c>
      <c r="B23" s="16" t="s">
        <v>37</v>
      </c>
      <c r="D23" s="16" t="s">
        <v>36</v>
      </c>
      <c r="E23" s="16">
        <v>10</v>
      </c>
      <c r="F23" s="16" t="s">
        <v>12</v>
      </c>
      <c r="G23" s="16">
        <v>72450</v>
      </c>
      <c r="H23" s="16">
        <v>72000</v>
      </c>
      <c r="I23" s="16">
        <v>72450</v>
      </c>
      <c r="J23" s="16">
        <v>72175</v>
      </c>
      <c r="K23" s="5">
        <f t="shared" si="0"/>
        <v>275</v>
      </c>
      <c r="L23" s="5">
        <f t="shared" si="1"/>
        <v>2750</v>
      </c>
      <c r="M23" s="16" t="s">
        <v>32</v>
      </c>
    </row>
    <row r="24" spans="1:13">
      <c r="A24" s="6">
        <v>45191</v>
      </c>
      <c r="B24" s="16" t="s">
        <v>42</v>
      </c>
      <c r="D24" s="16" t="s">
        <v>36</v>
      </c>
      <c r="E24" s="16">
        <v>20</v>
      </c>
      <c r="F24" s="16" t="s">
        <v>10</v>
      </c>
      <c r="G24" s="16">
        <v>58900</v>
      </c>
      <c r="H24" s="16">
        <v>58700</v>
      </c>
      <c r="I24" s="16">
        <v>59200</v>
      </c>
      <c r="J24" s="16">
        <v>58920</v>
      </c>
      <c r="K24" s="5">
        <f t="shared" si="0"/>
        <v>20</v>
      </c>
      <c r="L24" s="5">
        <f t="shared" si="1"/>
        <v>400</v>
      </c>
      <c r="M24" s="16" t="s">
        <v>32</v>
      </c>
    </row>
    <row r="25" spans="1:13">
      <c r="A25" s="6">
        <v>45191</v>
      </c>
      <c r="B25" s="16" t="s">
        <v>46</v>
      </c>
      <c r="D25" s="16" t="s">
        <v>36</v>
      </c>
      <c r="E25" s="16">
        <v>10000</v>
      </c>
      <c r="F25" s="16" t="s">
        <v>10</v>
      </c>
      <c r="G25" s="16">
        <v>56</v>
      </c>
      <c r="H25" s="16">
        <v>55.77</v>
      </c>
      <c r="I25" s="16">
        <v>56.3</v>
      </c>
      <c r="J25" s="16">
        <v>56.02</v>
      </c>
      <c r="K25" s="5">
        <f t="shared" si="0"/>
        <v>2.0000000000003126E-2</v>
      </c>
      <c r="L25" s="5">
        <f t="shared" si="1"/>
        <v>200.00000000003126</v>
      </c>
      <c r="M25" s="16" t="s">
        <v>32</v>
      </c>
    </row>
    <row r="26" spans="1:13">
      <c r="A26" s="6">
        <v>45191</v>
      </c>
      <c r="B26" s="16" t="s">
        <v>41</v>
      </c>
      <c r="D26" s="16" t="s">
        <v>36</v>
      </c>
      <c r="E26" s="16">
        <v>5000</v>
      </c>
      <c r="F26" s="16" t="s">
        <v>10</v>
      </c>
      <c r="G26" s="16">
        <v>203.2</v>
      </c>
      <c r="H26" s="16">
        <v>202</v>
      </c>
      <c r="I26" s="16">
        <v>204.5</v>
      </c>
      <c r="J26" s="16">
        <v>203.7</v>
      </c>
      <c r="K26" s="5">
        <f t="shared" si="0"/>
        <v>0.5</v>
      </c>
      <c r="L26" s="5">
        <f t="shared" si="1"/>
        <v>2500</v>
      </c>
      <c r="M26" s="16" t="s">
        <v>32</v>
      </c>
    </row>
    <row r="27" spans="1:13">
      <c r="A27" s="6">
        <v>45191</v>
      </c>
      <c r="B27" s="16" t="s">
        <v>37</v>
      </c>
      <c r="D27" s="16" t="s">
        <v>36</v>
      </c>
      <c r="E27" s="16">
        <v>10</v>
      </c>
      <c r="F27" s="16" t="s">
        <v>10</v>
      </c>
      <c r="G27" s="16">
        <v>73500</v>
      </c>
      <c r="H27" s="16">
        <v>73100</v>
      </c>
      <c r="I27" s="16">
        <v>74000</v>
      </c>
      <c r="J27" s="16">
        <v>73100</v>
      </c>
      <c r="K27" s="5">
        <f t="shared" si="0"/>
        <v>-400</v>
      </c>
      <c r="L27" s="5">
        <f t="shared" si="1"/>
        <v>-4000</v>
      </c>
      <c r="M27" s="16" t="s">
        <v>33</v>
      </c>
    </row>
    <row r="28" spans="1:13">
      <c r="A28" s="6">
        <v>45194</v>
      </c>
      <c r="B28" s="16" t="s">
        <v>37</v>
      </c>
      <c r="D28" s="16" t="s">
        <v>36</v>
      </c>
      <c r="E28" s="16">
        <v>10</v>
      </c>
      <c r="F28" s="16" t="s">
        <v>10</v>
      </c>
      <c r="G28" s="16">
        <v>73400</v>
      </c>
      <c r="H28" s="16">
        <v>73000</v>
      </c>
      <c r="I28" s="16">
        <v>74000</v>
      </c>
      <c r="J28" s="16">
        <v>73070</v>
      </c>
      <c r="K28" s="5">
        <f t="shared" si="0"/>
        <v>-330</v>
      </c>
      <c r="L28" s="5">
        <f t="shared" si="1"/>
        <v>-3300</v>
      </c>
      <c r="M28" s="16" t="s">
        <v>33</v>
      </c>
    </row>
    <row r="29" spans="1:13">
      <c r="A29" s="6">
        <v>45194</v>
      </c>
      <c r="B29" s="16" t="s">
        <v>42</v>
      </c>
      <c r="D29" s="16" t="s">
        <v>36</v>
      </c>
      <c r="E29" s="16">
        <v>20</v>
      </c>
      <c r="F29" s="16" t="s">
        <v>10</v>
      </c>
      <c r="G29" s="16">
        <v>58820</v>
      </c>
      <c r="H29" s="16">
        <v>58650</v>
      </c>
      <c r="I29" s="16">
        <v>59100</v>
      </c>
      <c r="J29" s="16">
        <v>58910</v>
      </c>
      <c r="K29" s="5">
        <f t="shared" si="0"/>
        <v>90</v>
      </c>
      <c r="L29" s="5">
        <f t="shared" si="1"/>
        <v>1800</v>
      </c>
      <c r="M29" s="16" t="s">
        <v>32</v>
      </c>
    </row>
    <row r="30" spans="1:13">
      <c r="A30" s="6">
        <v>45194</v>
      </c>
      <c r="B30" s="16" t="s">
        <v>20</v>
      </c>
      <c r="D30" s="16" t="s">
        <v>36</v>
      </c>
      <c r="E30" s="16">
        <v>5000</v>
      </c>
      <c r="F30" s="16" t="s">
        <v>10</v>
      </c>
      <c r="G30" s="16">
        <v>224.8</v>
      </c>
      <c r="H30" s="16">
        <v>223.8</v>
      </c>
      <c r="I30" s="16">
        <v>227</v>
      </c>
      <c r="J30" s="16">
        <v>225.25</v>
      </c>
      <c r="K30" s="5">
        <f t="shared" si="0"/>
        <v>0.44999999999998863</v>
      </c>
      <c r="L30" s="5">
        <f t="shared" si="1"/>
        <v>2249.9999999999432</v>
      </c>
      <c r="M30" s="16" t="s">
        <v>32</v>
      </c>
    </row>
    <row r="31" spans="1:13">
      <c r="A31" s="6">
        <v>45194</v>
      </c>
      <c r="B31" s="16" t="s">
        <v>37</v>
      </c>
      <c r="D31" s="16" t="s">
        <v>36</v>
      </c>
      <c r="E31" s="16">
        <v>10</v>
      </c>
      <c r="F31" s="16" t="s">
        <v>10</v>
      </c>
      <c r="G31" s="16">
        <v>73200</v>
      </c>
      <c r="H31" s="16">
        <v>72800</v>
      </c>
      <c r="I31" s="16">
        <v>73800</v>
      </c>
      <c r="J31" s="16">
        <v>72850</v>
      </c>
      <c r="K31" s="5">
        <f t="shared" si="0"/>
        <v>-350</v>
      </c>
      <c r="L31" s="5">
        <f t="shared" si="1"/>
        <v>-3500</v>
      </c>
      <c r="M31" s="16" t="s">
        <v>33</v>
      </c>
    </row>
    <row r="32" spans="1:13">
      <c r="A32" s="6">
        <v>45195</v>
      </c>
      <c r="B32" s="16" t="s">
        <v>43</v>
      </c>
      <c r="D32" s="16" t="s">
        <v>36</v>
      </c>
      <c r="E32" s="16">
        <v>10000</v>
      </c>
      <c r="F32" s="16" t="s">
        <v>10</v>
      </c>
      <c r="G32" s="16">
        <v>101.64</v>
      </c>
      <c r="H32" s="16">
        <v>101.44</v>
      </c>
      <c r="I32" s="16">
        <v>102</v>
      </c>
      <c r="J32" s="16">
        <v>101.71</v>
      </c>
      <c r="K32" s="5">
        <f t="shared" si="0"/>
        <v>6.9999999999993179E-2</v>
      </c>
      <c r="L32" s="5">
        <f t="shared" si="1"/>
        <v>699.99999999993179</v>
      </c>
      <c r="M32" s="16" t="s">
        <v>32</v>
      </c>
    </row>
    <row r="33" spans="1:13">
      <c r="A33" s="6">
        <v>45195</v>
      </c>
      <c r="B33" s="16" t="s">
        <v>46</v>
      </c>
      <c r="D33" s="16" t="s">
        <v>36</v>
      </c>
      <c r="E33" s="16">
        <v>10000</v>
      </c>
      <c r="F33" s="16" t="s">
        <v>10</v>
      </c>
      <c r="G33" s="16">
        <v>56.4</v>
      </c>
      <c r="H33" s="16">
        <v>56.2</v>
      </c>
      <c r="I33" s="16">
        <v>56.7</v>
      </c>
      <c r="J33" s="16">
        <v>56.41</v>
      </c>
      <c r="K33" s="5">
        <f t="shared" si="0"/>
        <v>9.9999999999980105E-3</v>
      </c>
      <c r="L33" s="5">
        <f t="shared" si="1"/>
        <v>99.999999999980105</v>
      </c>
      <c r="M33" s="16" t="s">
        <v>32</v>
      </c>
    </row>
    <row r="34" spans="1:13">
      <c r="A34" s="6">
        <v>45195</v>
      </c>
      <c r="B34" s="16" t="s">
        <v>20</v>
      </c>
      <c r="D34" s="16" t="s">
        <v>36</v>
      </c>
      <c r="E34" s="16">
        <v>5000</v>
      </c>
      <c r="F34" s="16" t="s">
        <v>10</v>
      </c>
      <c r="G34" s="16">
        <v>224.7</v>
      </c>
      <c r="H34" s="16">
        <v>223.7</v>
      </c>
      <c r="I34" s="16">
        <v>226.5</v>
      </c>
      <c r="J34" s="16">
        <v>225.2</v>
      </c>
      <c r="K34" s="5">
        <f t="shared" si="0"/>
        <v>0.5</v>
      </c>
      <c r="L34" s="5">
        <f t="shared" si="1"/>
        <v>2500</v>
      </c>
      <c r="M34" s="16" t="s">
        <v>32</v>
      </c>
    </row>
    <row r="35" spans="1:13">
      <c r="A35" s="6">
        <v>45196</v>
      </c>
      <c r="B35" s="16" t="s">
        <v>43</v>
      </c>
      <c r="D35" s="16" t="s">
        <v>36</v>
      </c>
      <c r="E35" s="16">
        <v>10000</v>
      </c>
      <c r="F35" s="16" t="s">
        <v>10</v>
      </c>
      <c r="G35" s="16">
        <v>101.34</v>
      </c>
      <c r="H35" s="16">
        <v>101.14</v>
      </c>
      <c r="I35" s="16">
        <v>101.7</v>
      </c>
      <c r="J35" s="16">
        <v>101.23</v>
      </c>
      <c r="K35" s="5">
        <f t="shared" si="0"/>
        <v>-0.10999999999999943</v>
      </c>
      <c r="L35" s="5">
        <f t="shared" si="1"/>
        <v>-1099.9999999999943</v>
      </c>
      <c r="M35" s="16" t="s">
        <v>33</v>
      </c>
    </row>
    <row r="36" spans="1:13">
      <c r="A36" s="6">
        <v>45196</v>
      </c>
      <c r="B36" s="16" t="s">
        <v>41</v>
      </c>
      <c r="D36" s="16" t="s">
        <v>36</v>
      </c>
      <c r="E36" s="16">
        <v>5000</v>
      </c>
      <c r="F36" s="16" t="s">
        <v>12</v>
      </c>
      <c r="G36" s="16">
        <v>204.8</v>
      </c>
      <c r="H36" s="16">
        <v>206.1</v>
      </c>
      <c r="I36" s="16">
        <v>203</v>
      </c>
      <c r="J36" s="16">
        <v>204.6</v>
      </c>
      <c r="K36" s="5">
        <f t="shared" si="0"/>
        <v>0.20000000000001705</v>
      </c>
      <c r="L36" s="5">
        <f t="shared" si="1"/>
        <v>1000.0000000000853</v>
      </c>
      <c r="M36" s="16" t="s">
        <v>32</v>
      </c>
    </row>
    <row r="37" spans="1:13">
      <c r="A37" s="6">
        <v>45197</v>
      </c>
      <c r="B37" s="16" t="s">
        <v>167</v>
      </c>
      <c r="D37" s="16" t="s">
        <v>36</v>
      </c>
      <c r="E37" s="16">
        <v>50</v>
      </c>
      <c r="F37" s="16" t="s">
        <v>10</v>
      </c>
      <c r="G37" s="16">
        <v>6190</v>
      </c>
      <c r="H37" s="16">
        <v>6100</v>
      </c>
      <c r="I37" s="16">
        <v>6350</v>
      </c>
      <c r="J37" s="16">
        <v>6220</v>
      </c>
      <c r="K37" s="5">
        <f t="shared" si="0"/>
        <v>30</v>
      </c>
      <c r="L37" s="5">
        <f t="shared" si="1"/>
        <v>1500</v>
      </c>
      <c r="M37" s="16" t="s">
        <v>32</v>
      </c>
    </row>
    <row r="38" spans="1:13">
      <c r="A38" s="6">
        <v>45197</v>
      </c>
      <c r="B38" s="16" t="s">
        <v>43</v>
      </c>
      <c r="D38" s="16" t="s">
        <v>36</v>
      </c>
      <c r="E38" s="16">
        <v>10000</v>
      </c>
      <c r="F38" s="16" t="s">
        <v>10</v>
      </c>
      <c r="G38" s="16">
        <v>101.35</v>
      </c>
      <c r="H38" s="16">
        <v>101.1</v>
      </c>
      <c r="I38" s="16">
        <v>101.7</v>
      </c>
      <c r="J38" s="16">
        <v>101.56</v>
      </c>
      <c r="K38" s="5">
        <f t="shared" si="0"/>
        <v>0.21000000000000796</v>
      </c>
      <c r="L38" s="5">
        <f t="shared" si="1"/>
        <v>2100.0000000000796</v>
      </c>
      <c r="M38" s="16" t="s">
        <v>32</v>
      </c>
    </row>
    <row r="39" spans="1:13">
      <c r="A39" s="6">
        <v>45197</v>
      </c>
      <c r="B39" s="16" t="s">
        <v>14</v>
      </c>
      <c r="D39" s="16" t="s">
        <v>36</v>
      </c>
      <c r="E39" s="16">
        <v>5000</v>
      </c>
      <c r="F39" s="16" t="s">
        <v>10</v>
      </c>
      <c r="G39" s="16">
        <v>187.1</v>
      </c>
      <c r="H39" s="16">
        <v>185.8</v>
      </c>
      <c r="I39" s="16">
        <v>189</v>
      </c>
      <c r="J39" s="16">
        <v>188</v>
      </c>
      <c r="K39" s="5">
        <f t="shared" si="0"/>
        <v>0.90000000000000568</v>
      </c>
      <c r="L39" s="5">
        <f t="shared" si="1"/>
        <v>4500.0000000000282</v>
      </c>
      <c r="M39" s="16" t="s">
        <v>32</v>
      </c>
    </row>
    <row r="40" spans="1:13">
      <c r="A40" s="6">
        <v>45197</v>
      </c>
      <c r="B40" s="16" t="s">
        <v>42</v>
      </c>
      <c r="D40" s="16" t="s">
        <v>36</v>
      </c>
      <c r="E40" s="16">
        <v>20</v>
      </c>
      <c r="F40" s="16" t="s">
        <v>12</v>
      </c>
      <c r="G40" s="16">
        <v>57950</v>
      </c>
      <c r="H40" s="16">
        <v>58100</v>
      </c>
      <c r="I40" s="16">
        <v>57780</v>
      </c>
      <c r="J40" s="16">
        <v>57880</v>
      </c>
      <c r="K40" s="5">
        <f t="shared" si="0"/>
        <v>70</v>
      </c>
      <c r="L40" s="5">
        <f t="shared" si="1"/>
        <v>1400</v>
      </c>
      <c r="M40" s="16" t="s">
        <v>32</v>
      </c>
    </row>
    <row r="41" spans="1:13">
      <c r="A41" s="6">
        <v>45198</v>
      </c>
      <c r="B41" s="16" t="s">
        <v>20</v>
      </c>
      <c r="D41" s="16" t="s">
        <v>36</v>
      </c>
      <c r="E41" s="16">
        <v>5000</v>
      </c>
      <c r="F41" s="16" t="s">
        <v>10</v>
      </c>
      <c r="G41" s="16">
        <v>231.3</v>
      </c>
      <c r="H41" s="16">
        <v>230</v>
      </c>
      <c r="I41" s="16">
        <v>233</v>
      </c>
      <c r="J41" s="16">
        <v>231.6</v>
      </c>
      <c r="K41" s="5">
        <f t="shared" si="0"/>
        <v>0.29999999999998295</v>
      </c>
      <c r="L41" s="5">
        <f t="shared" si="1"/>
        <v>1499.9999999999147</v>
      </c>
      <c r="M41" s="16" t="s">
        <v>32</v>
      </c>
    </row>
    <row r="42" spans="1:13">
      <c r="A42" s="6">
        <v>45198</v>
      </c>
      <c r="B42" s="16" t="s">
        <v>42</v>
      </c>
      <c r="D42" s="16" t="s">
        <v>36</v>
      </c>
      <c r="E42" s="16">
        <v>20</v>
      </c>
      <c r="F42" s="16" t="s">
        <v>12</v>
      </c>
      <c r="G42" s="16">
        <v>57850</v>
      </c>
      <c r="H42" s="16">
        <v>58050</v>
      </c>
      <c r="I42" s="16">
        <v>57600</v>
      </c>
      <c r="J42" s="16">
        <v>57685</v>
      </c>
      <c r="K42" s="5">
        <f t="shared" si="0"/>
        <v>165</v>
      </c>
      <c r="L42" s="5">
        <f t="shared" si="1"/>
        <v>3300</v>
      </c>
      <c r="M42" s="16" t="s">
        <v>32</v>
      </c>
    </row>
    <row r="43" spans="1:13">
      <c r="A43" s="6">
        <v>45198</v>
      </c>
      <c r="B43" s="16" t="s">
        <v>45</v>
      </c>
      <c r="D43" s="16" t="s">
        <v>36</v>
      </c>
      <c r="E43" s="16">
        <v>1250</v>
      </c>
      <c r="F43" s="16" t="s">
        <v>10</v>
      </c>
      <c r="G43" s="16">
        <v>242</v>
      </c>
      <c r="H43" s="16">
        <v>237</v>
      </c>
      <c r="I43" s="16">
        <v>248</v>
      </c>
      <c r="J43" s="16">
        <v>244.7</v>
      </c>
      <c r="K43" s="5">
        <f t="shared" si="0"/>
        <v>2.6999999999999886</v>
      </c>
      <c r="L43" s="5">
        <f t="shared" si="1"/>
        <v>3374.9999999999859</v>
      </c>
      <c r="M43" s="16" t="s">
        <v>32</v>
      </c>
    </row>
    <row r="44" spans="1:13">
      <c r="K44" s="5"/>
      <c r="L44" s="5"/>
    </row>
    <row r="45" spans="1:13">
      <c r="K45" s="5"/>
      <c r="L45" s="5"/>
    </row>
    <row r="47" spans="1:13">
      <c r="G47" s="36" t="s">
        <v>168</v>
      </c>
      <c r="H47" s="37"/>
      <c r="I47" s="37"/>
      <c r="J47" s="37"/>
      <c r="K47" s="37"/>
      <c r="L47" s="37"/>
      <c r="M47" s="38"/>
    </row>
    <row r="48" spans="1:13" ht="30">
      <c r="G48" s="18" t="s">
        <v>21</v>
      </c>
      <c r="H48" s="7" t="s">
        <v>22</v>
      </c>
      <c r="I48" s="7" t="s">
        <v>23</v>
      </c>
      <c r="J48" s="7" t="s">
        <v>24</v>
      </c>
      <c r="K48" s="7" t="s">
        <v>25</v>
      </c>
      <c r="L48" s="7" t="s">
        <v>26</v>
      </c>
      <c r="M48" s="8" t="s">
        <v>27</v>
      </c>
    </row>
    <row r="49" spans="7:13">
      <c r="G49" s="19" t="s">
        <v>155</v>
      </c>
      <c r="H49" s="9">
        <v>42</v>
      </c>
      <c r="I49" s="9">
        <v>0</v>
      </c>
      <c r="J49" s="9">
        <v>42</v>
      </c>
      <c r="K49" s="10">
        <v>31</v>
      </c>
      <c r="L49" s="11">
        <f t="shared" ref="L49" si="2">+K49/J49</f>
        <v>0.73809523809523814</v>
      </c>
      <c r="M49" s="12">
        <v>33250</v>
      </c>
    </row>
    <row r="50" spans="7:13">
      <c r="G50" s="20"/>
      <c r="H50" s="13"/>
      <c r="I50" s="13"/>
      <c r="J50" s="13"/>
      <c r="K50" s="13"/>
      <c r="L50" s="14"/>
      <c r="M50" s="15"/>
    </row>
  </sheetData>
  <mergeCells count="1">
    <mergeCell ref="G47:M4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61"/>
  <sheetViews>
    <sheetView topLeftCell="A40" workbookViewId="0">
      <selection activeCell="F58" sqref="F58:L58"/>
    </sheetView>
  </sheetViews>
  <sheetFormatPr defaultRowHeight="15"/>
  <cols>
    <col min="1" max="1" width="16.5703125" style="16" customWidth="1"/>
    <col min="2" max="2" width="21.28515625" customWidth="1"/>
    <col min="3" max="3" width="9.140625" hidden="1" customWidth="1"/>
    <col min="4" max="4" width="15.42578125" customWidth="1"/>
    <col min="5" max="5" width="11.7109375" customWidth="1"/>
    <col min="6" max="6" width="21.7109375" customWidth="1"/>
    <col min="7" max="7" width="15.28515625" customWidth="1"/>
    <col min="8" max="8" width="16.140625" style="16" customWidth="1"/>
    <col min="9" max="9" width="13.140625" customWidth="1"/>
    <col min="13" max="13" width="9.140625" style="16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45202</v>
      </c>
      <c r="B2" s="16" t="s">
        <v>41</v>
      </c>
      <c r="D2" s="16" t="s">
        <v>36</v>
      </c>
      <c r="E2" s="16">
        <v>5000</v>
      </c>
      <c r="F2" s="16" t="s">
        <v>12</v>
      </c>
      <c r="G2" s="16">
        <v>209.7</v>
      </c>
      <c r="H2" s="16">
        <v>210.6</v>
      </c>
      <c r="I2" s="16">
        <v>208</v>
      </c>
      <c r="J2" s="16">
        <v>209</v>
      </c>
      <c r="K2" s="5">
        <f t="shared" ref="K2:K54" si="0">IF(F2="BUY",J2-G2,G2-J2)</f>
        <v>0.69999999999998863</v>
      </c>
      <c r="L2" s="5">
        <f t="shared" ref="L2:L54" si="1">(K2*E2)</f>
        <v>3499.9999999999432</v>
      </c>
      <c r="M2" s="16" t="s">
        <v>32</v>
      </c>
    </row>
    <row r="3" spans="1:13">
      <c r="A3" s="6">
        <v>45202</v>
      </c>
      <c r="B3" s="16" t="s">
        <v>20</v>
      </c>
      <c r="D3" s="16" t="s">
        <v>36</v>
      </c>
      <c r="E3" s="16">
        <v>5000</v>
      </c>
      <c r="F3" s="16" t="s">
        <v>12</v>
      </c>
      <c r="G3" s="16">
        <v>225</v>
      </c>
      <c r="H3" s="16">
        <v>226.6</v>
      </c>
      <c r="I3" s="16">
        <v>223</v>
      </c>
      <c r="J3" s="16">
        <v>223.65</v>
      </c>
      <c r="K3" s="5">
        <f t="shared" si="0"/>
        <v>1.3499999999999943</v>
      </c>
      <c r="L3" s="5">
        <f t="shared" si="1"/>
        <v>6749.9999999999718</v>
      </c>
      <c r="M3" s="16" t="s">
        <v>32</v>
      </c>
    </row>
    <row r="4" spans="1:13">
      <c r="A4" s="6">
        <v>45203</v>
      </c>
      <c r="B4" s="16" t="s">
        <v>39</v>
      </c>
      <c r="D4" s="16" t="s">
        <v>36</v>
      </c>
      <c r="E4" s="16">
        <v>10000</v>
      </c>
      <c r="F4" s="16" t="s">
        <v>10</v>
      </c>
      <c r="G4" s="16">
        <v>87.46</v>
      </c>
      <c r="H4" s="16">
        <v>87.24</v>
      </c>
      <c r="I4" s="16">
        <v>87.75</v>
      </c>
      <c r="J4" s="16">
        <v>87.63</v>
      </c>
      <c r="K4" s="5">
        <f t="shared" si="0"/>
        <v>0.17000000000000171</v>
      </c>
      <c r="L4" s="5">
        <f t="shared" si="1"/>
        <v>1700.0000000000171</v>
      </c>
      <c r="M4" s="16" t="s">
        <v>32</v>
      </c>
    </row>
    <row r="5" spans="1:13">
      <c r="A5" s="6">
        <v>45203</v>
      </c>
      <c r="B5" s="16" t="s">
        <v>45</v>
      </c>
      <c r="D5" s="16" t="s">
        <v>36</v>
      </c>
      <c r="E5" s="16">
        <v>1250</v>
      </c>
      <c r="F5" s="16" t="s">
        <v>10</v>
      </c>
      <c r="G5" s="16">
        <v>251</v>
      </c>
      <c r="H5" s="16">
        <v>248</v>
      </c>
      <c r="I5" s="16">
        <v>257</v>
      </c>
      <c r="J5" s="16">
        <v>252.8</v>
      </c>
      <c r="K5" s="5">
        <f t="shared" si="0"/>
        <v>1.8000000000000114</v>
      </c>
      <c r="L5" s="5">
        <f t="shared" si="1"/>
        <v>2250.0000000000141</v>
      </c>
      <c r="M5" s="16" t="s">
        <v>32</v>
      </c>
    </row>
    <row r="6" spans="1:13">
      <c r="A6" s="6">
        <v>45203</v>
      </c>
      <c r="B6" s="16" t="s">
        <v>20</v>
      </c>
      <c r="D6" s="16" t="s">
        <v>36</v>
      </c>
      <c r="E6" s="16">
        <v>5000</v>
      </c>
      <c r="F6" s="16" t="s">
        <v>12</v>
      </c>
      <c r="G6" s="16">
        <v>224.4</v>
      </c>
      <c r="H6" s="16">
        <v>225.4</v>
      </c>
      <c r="I6" s="16">
        <v>222</v>
      </c>
      <c r="J6" s="16">
        <v>222.75</v>
      </c>
      <c r="K6" s="5">
        <f t="shared" si="0"/>
        <v>1.6500000000000057</v>
      </c>
      <c r="L6" s="5">
        <f t="shared" si="1"/>
        <v>8250.0000000000291</v>
      </c>
      <c r="M6" s="16" t="s">
        <v>32</v>
      </c>
    </row>
    <row r="7" spans="1:13">
      <c r="A7" s="6">
        <v>45204</v>
      </c>
      <c r="B7" s="16" t="s">
        <v>121</v>
      </c>
      <c r="D7" s="16" t="s">
        <v>36</v>
      </c>
      <c r="E7" s="16">
        <v>10</v>
      </c>
      <c r="F7" s="16" t="s">
        <v>12</v>
      </c>
      <c r="G7" s="16">
        <v>67375</v>
      </c>
      <c r="H7" s="16">
        <v>67800</v>
      </c>
      <c r="I7" s="16">
        <v>66700</v>
      </c>
      <c r="J7" s="16">
        <v>67135</v>
      </c>
      <c r="K7" s="5">
        <f t="shared" si="0"/>
        <v>240</v>
      </c>
      <c r="L7" s="5">
        <f t="shared" si="1"/>
        <v>2400</v>
      </c>
      <c r="M7" s="16" t="s">
        <v>32</v>
      </c>
    </row>
    <row r="8" spans="1:13">
      <c r="A8" s="6">
        <v>45204</v>
      </c>
      <c r="B8" s="16" t="s">
        <v>20</v>
      </c>
      <c r="D8" s="16" t="s">
        <v>36</v>
      </c>
      <c r="E8" s="16">
        <v>5000</v>
      </c>
      <c r="F8" s="16" t="s">
        <v>12</v>
      </c>
      <c r="G8" s="16">
        <v>222</v>
      </c>
      <c r="H8" s="16">
        <v>223.5</v>
      </c>
      <c r="I8" s="16">
        <v>220</v>
      </c>
      <c r="J8" s="16">
        <v>221.5</v>
      </c>
      <c r="K8" s="5">
        <f t="shared" si="0"/>
        <v>0.5</v>
      </c>
      <c r="L8" s="5">
        <f t="shared" si="1"/>
        <v>2500</v>
      </c>
      <c r="M8" s="16" t="s">
        <v>32</v>
      </c>
    </row>
    <row r="9" spans="1:13">
      <c r="A9" s="6">
        <v>45205</v>
      </c>
      <c r="B9" s="16" t="s">
        <v>39</v>
      </c>
      <c r="D9" s="16" t="s">
        <v>36</v>
      </c>
      <c r="E9" s="16">
        <v>10000</v>
      </c>
      <c r="F9" s="16" t="s">
        <v>10</v>
      </c>
      <c r="G9" s="16">
        <v>87.98</v>
      </c>
      <c r="H9" s="16">
        <v>87.8</v>
      </c>
      <c r="I9" s="16">
        <v>88.25</v>
      </c>
      <c r="J9" s="16">
        <v>88.05</v>
      </c>
      <c r="K9" s="5">
        <f t="shared" si="0"/>
        <v>6.9999999999993179E-2</v>
      </c>
      <c r="L9" s="5">
        <f t="shared" si="1"/>
        <v>699.99999999993179</v>
      </c>
      <c r="M9" s="16" t="s">
        <v>32</v>
      </c>
    </row>
    <row r="10" spans="1:13">
      <c r="A10" s="6">
        <v>45205</v>
      </c>
      <c r="B10" s="16" t="s">
        <v>20</v>
      </c>
      <c r="D10" s="16" t="s">
        <v>36</v>
      </c>
      <c r="E10" s="16">
        <v>5000</v>
      </c>
      <c r="F10" s="16" t="s">
        <v>10</v>
      </c>
      <c r="G10" s="16">
        <v>223</v>
      </c>
      <c r="H10" s="16">
        <v>221.8</v>
      </c>
      <c r="I10" s="16">
        <v>225</v>
      </c>
      <c r="J10" s="16">
        <v>223.5</v>
      </c>
      <c r="K10" s="5">
        <f t="shared" si="0"/>
        <v>0.5</v>
      </c>
      <c r="L10" s="5">
        <f t="shared" si="1"/>
        <v>2500</v>
      </c>
      <c r="M10" s="16" t="s">
        <v>32</v>
      </c>
    </row>
    <row r="11" spans="1:13">
      <c r="A11" s="6">
        <v>45205</v>
      </c>
      <c r="B11" s="16" t="s">
        <v>42</v>
      </c>
      <c r="D11" s="16" t="s">
        <v>36</v>
      </c>
      <c r="E11" s="16">
        <v>20</v>
      </c>
      <c r="F11" s="16" t="s">
        <v>10</v>
      </c>
      <c r="G11" s="16">
        <v>56400</v>
      </c>
      <c r="H11" s="16">
        <v>56150</v>
      </c>
      <c r="I11" s="16">
        <v>56600</v>
      </c>
      <c r="J11" s="16">
        <v>56480</v>
      </c>
      <c r="K11" s="5">
        <f t="shared" si="0"/>
        <v>80</v>
      </c>
      <c r="L11" s="5">
        <f t="shared" si="1"/>
        <v>1600</v>
      </c>
      <c r="M11" s="16" t="s">
        <v>32</v>
      </c>
    </row>
    <row r="12" spans="1:13">
      <c r="A12" s="6">
        <v>45205</v>
      </c>
      <c r="B12" s="16" t="s">
        <v>41</v>
      </c>
      <c r="D12" s="16" t="s">
        <v>36</v>
      </c>
      <c r="E12" s="16">
        <v>5000</v>
      </c>
      <c r="F12" s="16" t="s">
        <v>10</v>
      </c>
      <c r="G12" s="16">
        <v>205.5</v>
      </c>
      <c r="H12" s="16">
        <v>204.4</v>
      </c>
      <c r="I12" s="16">
        <v>207</v>
      </c>
      <c r="J12" s="16">
        <v>206</v>
      </c>
      <c r="K12" s="5">
        <f t="shared" si="0"/>
        <v>0.5</v>
      </c>
      <c r="L12" s="5">
        <f t="shared" si="1"/>
        <v>2500</v>
      </c>
      <c r="M12" s="16" t="s">
        <v>32</v>
      </c>
    </row>
    <row r="13" spans="1:13">
      <c r="A13" s="6">
        <v>45208</v>
      </c>
      <c r="B13" s="16" t="s">
        <v>41</v>
      </c>
      <c r="D13" s="16" t="s">
        <v>36</v>
      </c>
      <c r="E13" s="16">
        <v>5000</v>
      </c>
      <c r="F13" s="16" t="s">
        <v>10</v>
      </c>
      <c r="G13" s="16">
        <v>206.5</v>
      </c>
      <c r="H13" s="16">
        <v>205</v>
      </c>
      <c r="I13" s="16">
        <v>208</v>
      </c>
      <c r="J13" s="16">
        <v>205</v>
      </c>
      <c r="K13" s="5">
        <f t="shared" si="0"/>
        <v>-1.5</v>
      </c>
      <c r="L13" s="5">
        <f t="shared" si="1"/>
        <v>-7500</v>
      </c>
      <c r="M13" s="16" t="s">
        <v>33</v>
      </c>
    </row>
    <row r="14" spans="1:13">
      <c r="A14" s="6">
        <v>45208</v>
      </c>
      <c r="B14" s="16" t="s">
        <v>42</v>
      </c>
      <c r="D14" s="16" t="s">
        <v>36</v>
      </c>
      <c r="E14" s="16">
        <v>20</v>
      </c>
      <c r="F14" s="16" t="s">
        <v>10</v>
      </c>
      <c r="G14" s="16">
        <v>57150</v>
      </c>
      <c r="H14" s="16">
        <v>56850</v>
      </c>
      <c r="I14" s="16">
        <v>57700</v>
      </c>
      <c r="J14" s="16">
        <v>57555</v>
      </c>
      <c r="K14" s="5">
        <f t="shared" si="0"/>
        <v>405</v>
      </c>
      <c r="L14" s="5">
        <f t="shared" si="1"/>
        <v>8100</v>
      </c>
      <c r="M14" s="16" t="s">
        <v>32</v>
      </c>
    </row>
    <row r="15" spans="1:13">
      <c r="A15" s="6">
        <v>45209</v>
      </c>
      <c r="B15" s="16" t="s">
        <v>46</v>
      </c>
      <c r="D15" s="16" t="s">
        <v>36</v>
      </c>
      <c r="E15" s="16">
        <v>10000</v>
      </c>
      <c r="F15" s="16" t="s">
        <v>10</v>
      </c>
      <c r="G15" s="16">
        <v>56.17</v>
      </c>
      <c r="H15" s="16">
        <v>56</v>
      </c>
      <c r="I15" s="16">
        <v>56.5</v>
      </c>
      <c r="J15" s="16">
        <v>56.11</v>
      </c>
      <c r="K15" s="5">
        <f t="shared" si="0"/>
        <v>-6.0000000000002274E-2</v>
      </c>
      <c r="L15" s="5">
        <f t="shared" si="1"/>
        <v>-600.00000000002274</v>
      </c>
      <c r="M15" s="16" t="s">
        <v>33</v>
      </c>
    </row>
    <row r="16" spans="1:13">
      <c r="A16" s="6">
        <v>45209</v>
      </c>
      <c r="B16" s="16" t="s">
        <v>169</v>
      </c>
      <c r="D16" s="16" t="s">
        <v>35</v>
      </c>
      <c r="E16" s="16">
        <v>50</v>
      </c>
      <c r="F16" s="16" t="s">
        <v>10</v>
      </c>
      <c r="G16" s="16">
        <v>6070</v>
      </c>
      <c r="H16" s="16">
        <v>5970</v>
      </c>
      <c r="I16" s="16">
        <v>6200</v>
      </c>
      <c r="J16" s="16">
        <v>5970</v>
      </c>
      <c r="K16" s="5">
        <f t="shared" si="0"/>
        <v>-100</v>
      </c>
      <c r="L16" s="5">
        <f t="shared" si="1"/>
        <v>-5000</v>
      </c>
      <c r="M16" s="16" t="s">
        <v>33</v>
      </c>
    </row>
    <row r="17" spans="1:13">
      <c r="A17" s="6">
        <v>45209</v>
      </c>
      <c r="B17" s="16" t="s">
        <v>37</v>
      </c>
      <c r="D17" s="16" t="s">
        <v>36</v>
      </c>
      <c r="E17" s="16">
        <v>10</v>
      </c>
      <c r="F17" s="16" t="s">
        <v>10</v>
      </c>
      <c r="G17" s="16">
        <v>68900</v>
      </c>
      <c r="H17" s="16">
        <v>68400</v>
      </c>
      <c r="I17" s="16">
        <v>69600</v>
      </c>
      <c r="J17" s="16">
        <v>69310</v>
      </c>
      <c r="K17" s="5">
        <f t="shared" si="0"/>
        <v>410</v>
      </c>
      <c r="L17" s="5">
        <f t="shared" si="1"/>
        <v>4100</v>
      </c>
      <c r="M17" s="16" t="s">
        <v>32</v>
      </c>
    </row>
    <row r="18" spans="1:13">
      <c r="A18" s="6">
        <v>45209</v>
      </c>
      <c r="B18" s="16" t="s">
        <v>20</v>
      </c>
      <c r="D18" s="16" t="s">
        <v>36</v>
      </c>
      <c r="E18" s="16">
        <v>5000</v>
      </c>
      <c r="F18" s="16" t="s">
        <v>10</v>
      </c>
      <c r="G18" s="16">
        <v>221.1</v>
      </c>
      <c r="H18" s="16">
        <v>220</v>
      </c>
      <c r="I18" s="16">
        <v>223</v>
      </c>
      <c r="J18" s="16">
        <v>221.1</v>
      </c>
      <c r="K18" s="5">
        <f t="shared" si="0"/>
        <v>0</v>
      </c>
      <c r="L18" s="5">
        <f t="shared" si="1"/>
        <v>0</v>
      </c>
    </row>
    <row r="19" spans="1:13">
      <c r="A19" s="6">
        <v>45209</v>
      </c>
      <c r="B19" s="16" t="s">
        <v>38</v>
      </c>
      <c r="D19" s="16" t="s">
        <v>36</v>
      </c>
      <c r="E19" s="16">
        <v>100</v>
      </c>
      <c r="F19" s="16" t="s">
        <v>10</v>
      </c>
      <c r="G19" s="16">
        <v>7140</v>
      </c>
      <c r="H19" s="16">
        <v>7100</v>
      </c>
      <c r="I19" s="16">
        <v>7200</v>
      </c>
      <c r="J19" s="16">
        <v>7170</v>
      </c>
      <c r="K19" s="5">
        <f t="shared" si="0"/>
        <v>30</v>
      </c>
      <c r="L19" s="5">
        <f t="shared" si="1"/>
        <v>3000</v>
      </c>
      <c r="M19" s="16" t="s">
        <v>32</v>
      </c>
    </row>
    <row r="20" spans="1:13">
      <c r="A20" s="6">
        <v>45210</v>
      </c>
      <c r="B20" s="16" t="s">
        <v>37</v>
      </c>
      <c r="D20" s="16" t="s">
        <v>36</v>
      </c>
      <c r="E20" s="16">
        <v>10</v>
      </c>
      <c r="F20" s="16" t="s">
        <v>10</v>
      </c>
      <c r="G20" s="16">
        <v>69600</v>
      </c>
      <c r="H20" s="16">
        <v>69200</v>
      </c>
      <c r="I20" s="16">
        <v>70200</v>
      </c>
      <c r="J20" s="16">
        <v>69695</v>
      </c>
      <c r="K20" s="5">
        <f t="shared" si="0"/>
        <v>95</v>
      </c>
      <c r="L20" s="5">
        <f t="shared" si="1"/>
        <v>950</v>
      </c>
      <c r="M20" s="16" t="s">
        <v>32</v>
      </c>
    </row>
    <row r="21" spans="1:13">
      <c r="A21" s="6">
        <v>45210</v>
      </c>
      <c r="B21" s="16" t="s">
        <v>43</v>
      </c>
      <c r="D21" s="16" t="s">
        <v>36</v>
      </c>
      <c r="E21" s="16">
        <v>10000</v>
      </c>
      <c r="F21" s="16" t="s">
        <v>10</v>
      </c>
      <c r="G21" s="16">
        <v>102.21</v>
      </c>
      <c r="H21" s="16">
        <v>101</v>
      </c>
      <c r="I21" s="16">
        <v>102.5</v>
      </c>
      <c r="J21" s="16">
        <v>102.35</v>
      </c>
      <c r="K21" s="5">
        <f t="shared" si="0"/>
        <v>0.14000000000000057</v>
      </c>
      <c r="L21" s="5">
        <f t="shared" si="1"/>
        <v>1400.0000000000057</v>
      </c>
      <c r="M21" s="16" t="s">
        <v>32</v>
      </c>
    </row>
    <row r="22" spans="1:13">
      <c r="A22" s="6">
        <v>45210</v>
      </c>
      <c r="B22" s="16" t="s">
        <v>41</v>
      </c>
      <c r="D22" s="16" t="s">
        <v>36</v>
      </c>
      <c r="E22" s="16">
        <v>5000</v>
      </c>
      <c r="F22" s="16" t="s">
        <v>10</v>
      </c>
      <c r="G22" s="16">
        <v>204.5</v>
      </c>
      <c r="H22" s="16">
        <v>203.5</v>
      </c>
      <c r="I22" s="16">
        <v>206</v>
      </c>
      <c r="J22" s="16">
        <v>204.7</v>
      </c>
      <c r="K22" s="5">
        <f t="shared" si="0"/>
        <v>0.19999999999998863</v>
      </c>
      <c r="L22" s="5">
        <f t="shared" si="1"/>
        <v>999.99999999994316</v>
      </c>
      <c r="M22" s="16" t="s">
        <v>32</v>
      </c>
    </row>
    <row r="23" spans="1:13">
      <c r="A23" s="6">
        <v>45211</v>
      </c>
      <c r="B23" s="16" t="s">
        <v>42</v>
      </c>
      <c r="D23" s="16" t="s">
        <v>36</v>
      </c>
      <c r="E23" s="16">
        <v>20</v>
      </c>
      <c r="F23" s="16" t="s">
        <v>10</v>
      </c>
      <c r="G23" s="16">
        <v>57780</v>
      </c>
      <c r="H23" s="16">
        <v>57580</v>
      </c>
      <c r="I23" s="16">
        <v>58100</v>
      </c>
      <c r="J23" s="16">
        <v>57850</v>
      </c>
      <c r="K23" s="5">
        <f t="shared" si="0"/>
        <v>70</v>
      </c>
      <c r="L23" s="5">
        <f t="shared" si="1"/>
        <v>1400</v>
      </c>
      <c r="M23" s="16" t="s">
        <v>32</v>
      </c>
    </row>
    <row r="24" spans="1:13">
      <c r="A24" s="6">
        <v>45211</v>
      </c>
      <c r="B24" s="16" t="s">
        <v>20</v>
      </c>
      <c r="D24" s="16" t="s">
        <v>36</v>
      </c>
      <c r="E24" s="16">
        <v>5000</v>
      </c>
      <c r="F24" s="16" t="s">
        <v>12</v>
      </c>
      <c r="G24" s="16">
        <v>221.2</v>
      </c>
      <c r="H24" s="16">
        <v>222.5</v>
      </c>
      <c r="I24" s="16">
        <v>220</v>
      </c>
      <c r="J24" s="16">
        <v>220.25</v>
      </c>
      <c r="K24" s="5">
        <f t="shared" si="0"/>
        <v>0.94999999999998863</v>
      </c>
      <c r="L24" s="5">
        <f t="shared" si="1"/>
        <v>4749.9999999999436</v>
      </c>
      <c r="M24" s="16" t="s">
        <v>32</v>
      </c>
    </row>
    <row r="25" spans="1:13">
      <c r="A25" s="6">
        <v>45211</v>
      </c>
      <c r="B25" s="16" t="s">
        <v>41</v>
      </c>
      <c r="D25" s="16" t="s">
        <v>36</v>
      </c>
      <c r="E25" s="16">
        <v>5000</v>
      </c>
      <c r="F25" s="16" t="s">
        <v>12</v>
      </c>
      <c r="G25" s="16">
        <v>203.6</v>
      </c>
      <c r="H25" s="16">
        <v>205</v>
      </c>
      <c r="I25" s="16">
        <v>202</v>
      </c>
      <c r="J25" s="16">
        <v>203.35</v>
      </c>
      <c r="K25" s="5">
        <f t="shared" si="0"/>
        <v>0.25</v>
      </c>
      <c r="L25" s="5">
        <f t="shared" si="1"/>
        <v>1250</v>
      </c>
      <c r="M25" s="16" t="s">
        <v>32</v>
      </c>
    </row>
    <row r="26" spans="1:13">
      <c r="A26" s="6">
        <v>45212</v>
      </c>
      <c r="B26" s="16" t="s">
        <v>43</v>
      </c>
      <c r="D26" s="16" t="s">
        <v>36</v>
      </c>
      <c r="E26" s="16">
        <v>10000</v>
      </c>
      <c r="F26" s="16" t="s">
        <v>10</v>
      </c>
      <c r="G26" s="16">
        <v>101.75</v>
      </c>
      <c r="H26" s="16">
        <v>101.5</v>
      </c>
      <c r="I26" s="16">
        <v>102.1</v>
      </c>
      <c r="J26" s="16">
        <v>101.78</v>
      </c>
      <c r="K26" s="5">
        <f t="shared" si="0"/>
        <v>3.0000000000001137E-2</v>
      </c>
      <c r="L26" s="5">
        <f t="shared" si="1"/>
        <v>300.00000000001137</v>
      </c>
      <c r="M26" s="16" t="s">
        <v>32</v>
      </c>
    </row>
    <row r="27" spans="1:13">
      <c r="A27" s="6">
        <v>45212</v>
      </c>
      <c r="B27" s="16" t="s">
        <v>42</v>
      </c>
      <c r="D27" s="16" t="s">
        <v>36</v>
      </c>
      <c r="E27" s="16">
        <v>20</v>
      </c>
      <c r="F27" s="16" t="s">
        <v>10</v>
      </c>
      <c r="G27" s="16">
        <v>57900</v>
      </c>
      <c r="H27" s="16">
        <v>57700</v>
      </c>
      <c r="I27" s="16">
        <v>58150</v>
      </c>
      <c r="J27" s="16">
        <v>58125</v>
      </c>
      <c r="K27" s="5">
        <f t="shared" si="0"/>
        <v>225</v>
      </c>
      <c r="L27" s="5">
        <f t="shared" si="1"/>
        <v>4500</v>
      </c>
      <c r="M27" s="16" t="s">
        <v>32</v>
      </c>
    </row>
    <row r="28" spans="1:13">
      <c r="A28" s="6">
        <v>45212</v>
      </c>
      <c r="B28" s="16" t="s">
        <v>45</v>
      </c>
      <c r="D28" s="16" t="s">
        <v>36</v>
      </c>
      <c r="E28" s="16">
        <v>1250</v>
      </c>
      <c r="F28" s="16" t="s">
        <v>10</v>
      </c>
      <c r="G28" s="16">
        <v>274.3</v>
      </c>
      <c r="H28" s="16">
        <v>271</v>
      </c>
      <c r="I28" s="16">
        <v>280</v>
      </c>
      <c r="J28" s="16">
        <v>271</v>
      </c>
      <c r="K28" s="5">
        <f t="shared" si="0"/>
        <v>-3.3000000000000114</v>
      </c>
      <c r="L28" s="5">
        <f t="shared" si="1"/>
        <v>-4125.0000000000146</v>
      </c>
      <c r="M28" s="16" t="s">
        <v>33</v>
      </c>
    </row>
    <row r="29" spans="1:13">
      <c r="A29" s="6">
        <v>45215</v>
      </c>
      <c r="B29" s="16" t="s">
        <v>167</v>
      </c>
      <c r="D29" s="16" t="s">
        <v>35</v>
      </c>
      <c r="E29" s="16">
        <v>50</v>
      </c>
      <c r="F29" s="16" t="s">
        <v>10</v>
      </c>
      <c r="G29" s="16">
        <v>6025</v>
      </c>
      <c r="H29" s="16">
        <v>5970</v>
      </c>
      <c r="I29" s="16">
        <v>6130</v>
      </c>
      <c r="J29" s="16">
        <v>5970</v>
      </c>
      <c r="K29" s="5">
        <f t="shared" si="0"/>
        <v>-55</v>
      </c>
      <c r="L29" s="5">
        <f t="shared" si="1"/>
        <v>-2750</v>
      </c>
      <c r="M29" s="16" t="s">
        <v>33</v>
      </c>
    </row>
    <row r="30" spans="1:13">
      <c r="A30" s="6">
        <v>45215</v>
      </c>
      <c r="B30" s="16" t="s">
        <v>42</v>
      </c>
      <c r="D30" s="16" t="s">
        <v>36</v>
      </c>
      <c r="E30" s="16">
        <v>20</v>
      </c>
      <c r="F30" s="16" t="s">
        <v>10</v>
      </c>
      <c r="G30" s="16">
        <v>58730</v>
      </c>
      <c r="H30" s="16">
        <v>58450</v>
      </c>
      <c r="I30" s="16">
        <v>59100</v>
      </c>
      <c r="J30" s="16">
        <v>58885</v>
      </c>
      <c r="K30" s="5">
        <f t="shared" si="0"/>
        <v>155</v>
      </c>
      <c r="L30" s="5">
        <f t="shared" si="1"/>
        <v>3100</v>
      </c>
      <c r="M30" s="16" t="s">
        <v>32</v>
      </c>
    </row>
    <row r="31" spans="1:13">
      <c r="A31" s="6">
        <v>45215</v>
      </c>
      <c r="B31" s="16" t="s">
        <v>20</v>
      </c>
      <c r="D31" s="16" t="s">
        <v>35</v>
      </c>
      <c r="E31" s="16">
        <v>5000</v>
      </c>
      <c r="F31" s="16" t="s">
        <v>10</v>
      </c>
      <c r="G31" s="16">
        <v>221.2</v>
      </c>
      <c r="H31" s="16">
        <v>221</v>
      </c>
      <c r="I31" s="16">
        <v>223</v>
      </c>
      <c r="J31" s="16">
        <v>219.3</v>
      </c>
      <c r="K31" s="5">
        <f t="shared" si="0"/>
        <v>-1.8999999999999773</v>
      </c>
      <c r="L31" s="5">
        <f t="shared" si="1"/>
        <v>-9499.9999999998872</v>
      </c>
      <c r="M31" s="16" t="s">
        <v>33</v>
      </c>
    </row>
    <row r="32" spans="1:13">
      <c r="A32" s="6">
        <v>45216</v>
      </c>
      <c r="B32" s="16" t="s">
        <v>42</v>
      </c>
      <c r="D32" s="16" t="s">
        <v>36</v>
      </c>
      <c r="E32" s="16">
        <v>20</v>
      </c>
      <c r="F32" s="16" t="s">
        <v>10</v>
      </c>
      <c r="G32" s="16">
        <v>59000</v>
      </c>
      <c r="H32" s="16">
        <v>58950</v>
      </c>
      <c r="I32" s="16">
        <v>59200</v>
      </c>
      <c r="J32" s="16">
        <v>59090</v>
      </c>
      <c r="K32" s="5">
        <f t="shared" si="0"/>
        <v>90</v>
      </c>
      <c r="L32" s="5">
        <f t="shared" si="1"/>
        <v>1800</v>
      </c>
      <c r="M32" s="16" t="s">
        <v>32</v>
      </c>
    </row>
    <row r="33" spans="1:13">
      <c r="A33" s="6">
        <v>45216</v>
      </c>
      <c r="B33" s="16" t="s">
        <v>37</v>
      </c>
      <c r="D33" s="16" t="s">
        <v>35</v>
      </c>
      <c r="E33" s="16">
        <v>10</v>
      </c>
      <c r="F33" s="16" t="s">
        <v>10</v>
      </c>
      <c r="G33" s="16">
        <v>71700</v>
      </c>
      <c r="H33" s="16">
        <v>71200</v>
      </c>
      <c r="I33" s="16">
        <v>72200</v>
      </c>
      <c r="J33" s="16">
        <v>72200</v>
      </c>
      <c r="K33" s="5">
        <f t="shared" si="0"/>
        <v>500</v>
      </c>
      <c r="L33" s="5">
        <f t="shared" si="1"/>
        <v>5000</v>
      </c>
      <c r="M33" s="16" t="s">
        <v>32</v>
      </c>
    </row>
    <row r="34" spans="1:13">
      <c r="A34" s="6">
        <v>45217</v>
      </c>
      <c r="B34" s="16" t="s">
        <v>37</v>
      </c>
      <c r="D34" s="16" t="s">
        <v>36</v>
      </c>
      <c r="E34" s="16">
        <v>10</v>
      </c>
      <c r="F34" s="16" t="s">
        <v>10</v>
      </c>
      <c r="G34" s="16">
        <v>72300</v>
      </c>
      <c r="H34" s="16">
        <v>72000</v>
      </c>
      <c r="I34" s="16">
        <v>72800</v>
      </c>
      <c r="J34" s="16">
        <v>72497</v>
      </c>
      <c r="K34" s="5">
        <f t="shared" si="0"/>
        <v>197</v>
      </c>
      <c r="L34" s="5">
        <f t="shared" si="1"/>
        <v>1970</v>
      </c>
      <c r="M34" s="16" t="s">
        <v>32</v>
      </c>
    </row>
    <row r="35" spans="1:13">
      <c r="A35" s="6">
        <v>45217</v>
      </c>
      <c r="B35" s="16" t="s">
        <v>20</v>
      </c>
      <c r="D35" s="16" t="s">
        <v>36</v>
      </c>
      <c r="E35" s="16">
        <v>5000</v>
      </c>
      <c r="F35" s="16" t="s">
        <v>10</v>
      </c>
      <c r="G35" s="16">
        <v>220.1</v>
      </c>
      <c r="H35" s="16">
        <v>219</v>
      </c>
      <c r="I35" s="16">
        <v>223</v>
      </c>
      <c r="J35" s="16">
        <v>220.6</v>
      </c>
      <c r="K35" s="5">
        <f t="shared" si="0"/>
        <v>0.5</v>
      </c>
      <c r="L35" s="5">
        <f t="shared" si="1"/>
        <v>2500</v>
      </c>
      <c r="M35" s="16" t="s">
        <v>32</v>
      </c>
    </row>
    <row r="36" spans="1:13">
      <c r="A36" s="6">
        <v>45217</v>
      </c>
      <c r="B36" s="16" t="s">
        <v>45</v>
      </c>
      <c r="D36" s="16" t="s">
        <v>36</v>
      </c>
      <c r="E36" s="16">
        <v>1250</v>
      </c>
      <c r="F36" s="16" t="s">
        <v>10</v>
      </c>
      <c r="G36" s="16">
        <v>259.3</v>
      </c>
      <c r="H36" s="16">
        <v>255</v>
      </c>
      <c r="I36" s="16">
        <v>265</v>
      </c>
      <c r="J36" s="16">
        <v>260.8</v>
      </c>
      <c r="K36" s="5">
        <f t="shared" si="0"/>
        <v>1.5</v>
      </c>
      <c r="L36" s="5">
        <f t="shared" si="1"/>
        <v>1875</v>
      </c>
      <c r="M36" s="16" t="s">
        <v>32</v>
      </c>
    </row>
    <row r="37" spans="1:13">
      <c r="A37" s="6">
        <v>45217</v>
      </c>
      <c r="B37" s="16" t="s">
        <v>38</v>
      </c>
      <c r="D37" s="16" t="s">
        <v>36</v>
      </c>
      <c r="E37" s="16">
        <v>100</v>
      </c>
      <c r="F37" s="16" t="s">
        <v>10</v>
      </c>
      <c r="G37" s="16">
        <v>7243</v>
      </c>
      <c r="H37" s="16">
        <v>7190</v>
      </c>
      <c r="I37" s="16">
        <v>7310</v>
      </c>
      <c r="J37" s="16">
        <v>7272</v>
      </c>
      <c r="K37" s="5">
        <f t="shared" si="0"/>
        <v>29</v>
      </c>
      <c r="L37" s="5">
        <f t="shared" si="1"/>
        <v>2900</v>
      </c>
      <c r="M37" s="16" t="s">
        <v>32</v>
      </c>
    </row>
    <row r="38" spans="1:13">
      <c r="A38" s="6">
        <v>45217</v>
      </c>
      <c r="B38" s="16" t="s">
        <v>42</v>
      </c>
      <c r="D38" s="16" t="s">
        <v>36</v>
      </c>
      <c r="E38" s="16">
        <v>20</v>
      </c>
      <c r="F38" s="16" t="s">
        <v>12</v>
      </c>
      <c r="G38" s="16">
        <v>59500</v>
      </c>
      <c r="H38" s="16">
        <v>59750</v>
      </c>
      <c r="I38" s="16">
        <v>59200</v>
      </c>
      <c r="J38" s="16">
        <v>59340</v>
      </c>
      <c r="K38" s="5">
        <f t="shared" si="0"/>
        <v>160</v>
      </c>
      <c r="L38" s="5">
        <f t="shared" si="1"/>
        <v>3200</v>
      </c>
      <c r="M38" s="16" t="s">
        <v>32</v>
      </c>
    </row>
    <row r="39" spans="1:13">
      <c r="A39" s="6">
        <v>45218</v>
      </c>
      <c r="B39" s="16" t="s">
        <v>42</v>
      </c>
      <c r="D39" s="16" t="s">
        <v>36</v>
      </c>
      <c r="E39" s="16">
        <v>20</v>
      </c>
      <c r="F39" s="16" t="s">
        <v>12</v>
      </c>
      <c r="G39" s="16">
        <v>59600</v>
      </c>
      <c r="H39" s="16">
        <v>59750</v>
      </c>
      <c r="I39" s="16">
        <v>59400</v>
      </c>
      <c r="J39" s="16">
        <v>59550</v>
      </c>
      <c r="K39" s="5">
        <f t="shared" si="0"/>
        <v>50</v>
      </c>
      <c r="L39" s="5">
        <f t="shared" si="1"/>
        <v>1000</v>
      </c>
      <c r="M39" s="16" t="s">
        <v>32</v>
      </c>
    </row>
    <row r="40" spans="1:13">
      <c r="A40" s="6">
        <v>45218</v>
      </c>
      <c r="B40" s="16" t="s">
        <v>45</v>
      </c>
      <c r="D40" s="16" t="s">
        <v>36</v>
      </c>
      <c r="E40" s="16">
        <v>1250</v>
      </c>
      <c r="F40" s="16" t="s">
        <v>12</v>
      </c>
      <c r="G40" s="16">
        <v>250</v>
      </c>
      <c r="H40" s="16">
        <v>255</v>
      </c>
      <c r="I40" s="16">
        <v>240</v>
      </c>
      <c r="J40" s="16">
        <v>247.2</v>
      </c>
      <c r="K40" s="5">
        <f t="shared" si="0"/>
        <v>2.8000000000000114</v>
      </c>
      <c r="L40" s="5">
        <f t="shared" si="1"/>
        <v>3500.0000000000141</v>
      </c>
      <c r="M40" s="16" t="s">
        <v>32</v>
      </c>
    </row>
    <row r="41" spans="1:13">
      <c r="A41" s="6">
        <v>45219</v>
      </c>
      <c r="B41" s="16" t="s">
        <v>43</v>
      </c>
      <c r="D41" s="16" t="s">
        <v>36</v>
      </c>
      <c r="E41" s="16">
        <v>10000</v>
      </c>
      <c r="F41" s="16" t="s">
        <v>12</v>
      </c>
      <c r="G41" s="16">
        <v>100.94</v>
      </c>
      <c r="H41" s="16">
        <v>101.17</v>
      </c>
      <c r="I41" s="16">
        <v>100.7</v>
      </c>
      <c r="J41" s="16">
        <v>100.75</v>
      </c>
      <c r="K41" s="5">
        <f t="shared" si="0"/>
        <v>0.18999999999999773</v>
      </c>
      <c r="L41" s="5">
        <f t="shared" si="1"/>
        <v>1899.9999999999773</v>
      </c>
      <c r="M41" s="16" t="s">
        <v>32</v>
      </c>
    </row>
    <row r="42" spans="1:13">
      <c r="A42" s="6">
        <v>45219</v>
      </c>
      <c r="B42" s="16" t="s">
        <v>20</v>
      </c>
      <c r="D42" s="16" t="s">
        <v>36</v>
      </c>
      <c r="E42" s="16">
        <v>5000</v>
      </c>
      <c r="F42" s="16" t="s">
        <v>12</v>
      </c>
      <c r="G42" s="16">
        <v>217.7</v>
      </c>
      <c r="H42" s="16">
        <v>219.5</v>
      </c>
      <c r="I42" s="16">
        <v>216</v>
      </c>
      <c r="J42" s="16">
        <v>219.5</v>
      </c>
      <c r="K42" s="5">
        <f t="shared" si="0"/>
        <v>-1.8000000000000114</v>
      </c>
      <c r="L42" s="5">
        <f t="shared" si="1"/>
        <v>-9000.0000000000564</v>
      </c>
      <c r="M42" s="16" t="s">
        <v>33</v>
      </c>
    </row>
    <row r="43" spans="1:13">
      <c r="A43" s="16" t="s">
        <v>170</v>
      </c>
      <c r="B43" s="16" t="s">
        <v>37</v>
      </c>
      <c r="D43" s="16" t="s">
        <v>36</v>
      </c>
      <c r="E43" s="16">
        <v>10</v>
      </c>
      <c r="F43" s="16" t="s">
        <v>10</v>
      </c>
      <c r="G43" s="16">
        <v>72000</v>
      </c>
      <c r="H43" s="16">
        <v>71600</v>
      </c>
      <c r="I43" s="16">
        <v>72600</v>
      </c>
      <c r="J43" s="16">
        <v>72550</v>
      </c>
      <c r="K43" s="5">
        <f t="shared" si="0"/>
        <v>550</v>
      </c>
      <c r="L43" s="5">
        <f t="shared" si="1"/>
        <v>5500</v>
      </c>
      <c r="M43" s="16" t="s">
        <v>32</v>
      </c>
    </row>
    <row r="44" spans="1:13">
      <c r="A44" s="6">
        <v>45219</v>
      </c>
      <c r="B44" s="16" t="s">
        <v>38</v>
      </c>
      <c r="D44" s="16" t="s">
        <v>36</v>
      </c>
      <c r="E44" s="16">
        <v>100</v>
      </c>
      <c r="F44" s="16" t="s">
        <v>10</v>
      </c>
      <c r="G44" s="16">
        <v>7430</v>
      </c>
      <c r="H44" s="16">
        <v>7280</v>
      </c>
      <c r="I44" s="16">
        <v>7500</v>
      </c>
      <c r="J44" s="16">
        <v>7447</v>
      </c>
      <c r="K44" s="5">
        <f t="shared" si="0"/>
        <v>17</v>
      </c>
      <c r="L44" s="5">
        <f t="shared" si="1"/>
        <v>1700</v>
      </c>
      <c r="M44" s="16" t="s">
        <v>32</v>
      </c>
    </row>
    <row r="45" spans="1:13">
      <c r="A45" s="6">
        <v>45219</v>
      </c>
      <c r="B45" s="16" t="s">
        <v>45</v>
      </c>
      <c r="D45" s="16" t="s">
        <v>36</v>
      </c>
      <c r="E45" s="16">
        <v>1250</v>
      </c>
      <c r="F45" s="16" t="s">
        <v>12</v>
      </c>
      <c r="G45" s="16">
        <v>245.5</v>
      </c>
      <c r="H45" s="16">
        <v>248</v>
      </c>
      <c r="I45" s="16">
        <v>238</v>
      </c>
      <c r="J45" s="16">
        <v>242.7</v>
      </c>
      <c r="K45" s="5">
        <f t="shared" si="0"/>
        <v>2.8000000000000114</v>
      </c>
      <c r="L45" s="5">
        <f t="shared" si="1"/>
        <v>3500.0000000000141</v>
      </c>
      <c r="M45" s="16" t="s">
        <v>32</v>
      </c>
    </row>
    <row r="46" spans="1:13">
      <c r="A46" s="6">
        <v>45222</v>
      </c>
      <c r="B46" s="16" t="s">
        <v>39</v>
      </c>
      <c r="D46" s="16" t="s">
        <v>35</v>
      </c>
      <c r="E46" s="16">
        <v>10000</v>
      </c>
      <c r="F46" s="16" t="s">
        <v>12</v>
      </c>
      <c r="G46" s="16">
        <v>88.15</v>
      </c>
      <c r="H46" s="16">
        <v>88.35</v>
      </c>
      <c r="I46" s="16">
        <v>87.9</v>
      </c>
      <c r="J46" s="16">
        <v>87.99</v>
      </c>
      <c r="K46" s="5">
        <f t="shared" si="0"/>
        <v>0.1600000000000108</v>
      </c>
      <c r="L46" s="5">
        <f t="shared" si="1"/>
        <v>1600.000000000108</v>
      </c>
      <c r="M46" s="16" t="s">
        <v>32</v>
      </c>
    </row>
    <row r="47" spans="1:13">
      <c r="A47" s="6">
        <v>45224</v>
      </c>
      <c r="B47" s="16" t="s">
        <v>43</v>
      </c>
      <c r="D47" s="16" t="s">
        <v>36</v>
      </c>
      <c r="E47" s="16">
        <v>10000</v>
      </c>
      <c r="F47" s="16" t="s">
        <v>10</v>
      </c>
      <c r="G47" s="16">
        <v>101.2</v>
      </c>
      <c r="H47" s="16">
        <v>101.05</v>
      </c>
      <c r="I47" s="16">
        <v>101.4</v>
      </c>
      <c r="J47" s="16">
        <v>101.13</v>
      </c>
      <c r="K47" s="5">
        <f t="shared" si="0"/>
        <v>-7.000000000000739E-2</v>
      </c>
      <c r="L47" s="5">
        <f t="shared" si="1"/>
        <v>-700.0000000000739</v>
      </c>
      <c r="M47" s="16" t="s">
        <v>33</v>
      </c>
    </row>
    <row r="48" spans="1:13">
      <c r="A48" s="6">
        <v>45224</v>
      </c>
      <c r="B48" s="16" t="s">
        <v>45</v>
      </c>
      <c r="D48" s="16" t="s">
        <v>36</v>
      </c>
      <c r="E48" s="16">
        <v>1250</v>
      </c>
      <c r="F48" s="16" t="s">
        <v>10</v>
      </c>
      <c r="G48" s="16">
        <v>247</v>
      </c>
      <c r="H48" s="16">
        <v>245</v>
      </c>
      <c r="I48" s="16">
        <v>252</v>
      </c>
      <c r="J48" s="16">
        <v>248.4</v>
      </c>
      <c r="K48" s="5">
        <f t="shared" si="0"/>
        <v>1.4000000000000057</v>
      </c>
      <c r="L48" s="5">
        <f t="shared" si="1"/>
        <v>1750.000000000007</v>
      </c>
      <c r="M48" s="16" t="s">
        <v>32</v>
      </c>
    </row>
    <row r="49" spans="1:13">
      <c r="A49" s="6">
        <v>45224</v>
      </c>
      <c r="B49" s="16" t="s">
        <v>43</v>
      </c>
      <c r="D49" s="16" t="s">
        <v>36</v>
      </c>
      <c r="E49" s="16">
        <v>10000</v>
      </c>
      <c r="F49" s="16" t="s">
        <v>12</v>
      </c>
      <c r="G49" s="16">
        <v>101.15</v>
      </c>
      <c r="H49" s="16">
        <v>101.35</v>
      </c>
      <c r="I49" s="16">
        <v>100.9</v>
      </c>
      <c r="J49" s="16">
        <v>100.95</v>
      </c>
      <c r="K49" s="5">
        <f t="shared" si="0"/>
        <v>0.20000000000000284</v>
      </c>
      <c r="L49" s="5">
        <f t="shared" si="1"/>
        <v>2000.0000000000284</v>
      </c>
      <c r="M49" s="16" t="s">
        <v>32</v>
      </c>
    </row>
    <row r="50" spans="1:13">
      <c r="A50" s="6">
        <v>45224</v>
      </c>
      <c r="B50" s="16" t="s">
        <v>37</v>
      </c>
      <c r="D50" s="16" t="s">
        <v>36</v>
      </c>
      <c r="E50" s="16">
        <v>10</v>
      </c>
      <c r="F50" s="16" t="s">
        <v>10</v>
      </c>
      <c r="G50" s="16">
        <v>71600</v>
      </c>
      <c r="H50" s="16">
        <v>71200</v>
      </c>
      <c r="I50" s="16">
        <v>72200</v>
      </c>
      <c r="J50" s="16">
        <v>71950</v>
      </c>
      <c r="K50" s="5">
        <f t="shared" si="0"/>
        <v>350</v>
      </c>
      <c r="L50" s="5">
        <f t="shared" si="1"/>
        <v>3500</v>
      </c>
      <c r="M50" s="16" t="s">
        <v>32</v>
      </c>
    </row>
    <row r="51" spans="1:13">
      <c r="A51" s="6">
        <v>45225</v>
      </c>
      <c r="B51" s="16" t="s">
        <v>37</v>
      </c>
      <c r="D51" s="16" t="s">
        <v>36</v>
      </c>
      <c r="E51" s="16">
        <v>10</v>
      </c>
      <c r="F51" s="16" t="s">
        <v>10</v>
      </c>
      <c r="G51" s="16">
        <v>72200</v>
      </c>
      <c r="H51" s="16">
        <v>71700</v>
      </c>
      <c r="I51" s="16">
        <v>73000</v>
      </c>
      <c r="J51" s="16">
        <v>71700</v>
      </c>
      <c r="K51" s="5">
        <f t="shared" si="0"/>
        <v>-500</v>
      </c>
      <c r="L51" s="5">
        <f t="shared" si="1"/>
        <v>-5000</v>
      </c>
      <c r="M51" s="16" t="s">
        <v>33</v>
      </c>
    </row>
    <row r="52" spans="1:13">
      <c r="A52" s="6">
        <v>45226</v>
      </c>
      <c r="B52" s="16" t="s">
        <v>43</v>
      </c>
      <c r="D52" s="16" t="s">
        <v>36</v>
      </c>
      <c r="E52" s="16">
        <v>10000</v>
      </c>
      <c r="F52" s="16" t="s">
        <v>10</v>
      </c>
      <c r="G52" s="16">
        <v>101.1</v>
      </c>
      <c r="H52" s="16">
        <v>100.9</v>
      </c>
      <c r="I52" s="16">
        <v>101.4</v>
      </c>
      <c r="J52" s="16">
        <v>101.2</v>
      </c>
      <c r="K52" s="5">
        <f t="shared" si="0"/>
        <v>0.10000000000000853</v>
      </c>
      <c r="L52" s="5">
        <f t="shared" si="1"/>
        <v>1000.0000000000853</v>
      </c>
      <c r="M52" s="16" t="s">
        <v>32</v>
      </c>
    </row>
    <row r="53" spans="1:13">
      <c r="A53" s="6">
        <v>45226</v>
      </c>
      <c r="B53" s="16" t="s">
        <v>46</v>
      </c>
      <c r="D53" s="16" t="s">
        <v>36</v>
      </c>
      <c r="E53" s="16">
        <v>10000</v>
      </c>
      <c r="F53" s="16" t="s">
        <v>10</v>
      </c>
      <c r="G53" s="16">
        <v>55.87</v>
      </c>
      <c r="H53" s="16">
        <v>55.77</v>
      </c>
      <c r="I53" s="16">
        <v>56.1</v>
      </c>
      <c r="J53" s="16">
        <v>55.875</v>
      </c>
      <c r="K53" s="5">
        <f t="shared" si="0"/>
        <v>5.000000000002558E-3</v>
      </c>
      <c r="L53" s="5">
        <f t="shared" si="1"/>
        <v>50.00000000002558</v>
      </c>
      <c r="M53" s="16" t="s">
        <v>32</v>
      </c>
    </row>
    <row r="54" spans="1:13">
      <c r="A54" s="6">
        <v>45226</v>
      </c>
      <c r="B54" s="16" t="s">
        <v>20</v>
      </c>
      <c r="D54" s="16" t="s">
        <v>35</v>
      </c>
      <c r="E54" s="16">
        <v>5000</v>
      </c>
      <c r="F54" s="16" t="s">
        <v>10</v>
      </c>
      <c r="G54" s="16">
        <v>222</v>
      </c>
      <c r="H54" s="16">
        <v>220.5</v>
      </c>
      <c r="I54" s="16">
        <v>224</v>
      </c>
      <c r="J54" s="16">
        <v>220.5</v>
      </c>
      <c r="K54" s="5">
        <f t="shared" si="0"/>
        <v>-1.5</v>
      </c>
      <c r="L54" s="5">
        <f t="shared" si="1"/>
        <v>-7500</v>
      </c>
      <c r="M54" s="16" t="s">
        <v>33</v>
      </c>
    </row>
    <row r="55" spans="1:13">
      <c r="K55" s="5"/>
      <c r="L55" s="5"/>
    </row>
    <row r="56" spans="1:13">
      <c r="K56" s="5"/>
      <c r="L56" s="5"/>
    </row>
    <row r="58" spans="1:13">
      <c r="F58" s="36" t="s">
        <v>225</v>
      </c>
      <c r="G58" s="37"/>
      <c r="H58" s="37"/>
      <c r="I58" s="37"/>
      <c r="J58" s="37"/>
      <c r="K58" s="37"/>
      <c r="L58" s="38"/>
    </row>
    <row r="59" spans="1:13" ht="30">
      <c r="F59" s="18" t="s">
        <v>21</v>
      </c>
      <c r="G59" s="7" t="s">
        <v>22</v>
      </c>
      <c r="H59" s="7" t="s">
        <v>23</v>
      </c>
      <c r="I59" s="7" t="s">
        <v>24</v>
      </c>
      <c r="J59" s="7" t="s">
        <v>25</v>
      </c>
      <c r="K59" s="7" t="s">
        <v>26</v>
      </c>
      <c r="L59" s="8" t="s">
        <v>27</v>
      </c>
    </row>
    <row r="60" spans="1:13">
      <c r="F60" s="19" t="s">
        <v>155</v>
      </c>
      <c r="G60" s="9">
        <v>53</v>
      </c>
      <c r="H60" s="9">
        <v>1</v>
      </c>
      <c r="I60" s="9">
        <v>52</v>
      </c>
      <c r="J60" s="10">
        <v>42</v>
      </c>
      <c r="K60" s="11">
        <f t="shared" ref="K60" si="2">+J60/I60</f>
        <v>0.80769230769230771</v>
      </c>
      <c r="L60" s="12">
        <v>63070</v>
      </c>
    </row>
    <row r="61" spans="1:13">
      <c r="F61" s="20"/>
      <c r="G61" s="13"/>
      <c r="H61" s="13"/>
      <c r="I61" s="13"/>
      <c r="J61" s="13"/>
      <c r="K61" s="14"/>
      <c r="L61" s="15"/>
    </row>
  </sheetData>
  <mergeCells count="1">
    <mergeCell ref="F58:L5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50"/>
  <sheetViews>
    <sheetView topLeftCell="A31" workbookViewId="0">
      <selection activeCell="G47" sqref="G47:M47"/>
    </sheetView>
  </sheetViews>
  <sheetFormatPr defaultRowHeight="15"/>
  <cols>
    <col min="1" max="1" width="9.140625" style="16"/>
    <col min="2" max="2" width="21.140625" customWidth="1"/>
    <col min="3" max="3" width="9.140625" hidden="1" customWidth="1"/>
    <col min="4" max="4" width="14.140625" customWidth="1"/>
    <col min="5" max="5" width="16.28515625" customWidth="1"/>
    <col min="6" max="6" width="13.7109375" customWidth="1"/>
    <col min="7" max="7" width="20.5703125" customWidth="1"/>
    <col min="8" max="8" width="15" customWidth="1"/>
    <col min="9" max="10" width="14" customWidth="1"/>
    <col min="11" max="12" width="13.85546875" customWidth="1"/>
    <col min="13" max="13" width="12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45236</v>
      </c>
      <c r="B2" s="16" t="s">
        <v>41</v>
      </c>
      <c r="D2" s="16" t="s">
        <v>36</v>
      </c>
      <c r="E2" s="16">
        <v>5000</v>
      </c>
      <c r="F2" s="16" t="s">
        <v>10</v>
      </c>
      <c r="G2" s="16">
        <v>208.6</v>
      </c>
      <c r="H2" s="16">
        <v>207.4</v>
      </c>
      <c r="I2" s="16">
        <v>211</v>
      </c>
      <c r="J2" s="16">
        <v>209.45</v>
      </c>
      <c r="K2" s="5">
        <f t="shared" ref="K2:K44" si="0">IF(F2="BUY",J2-G2,G2-J2)</f>
        <v>0.84999999999999432</v>
      </c>
      <c r="L2" s="5">
        <f t="shared" ref="L2:L44" si="1">(K2*E2)</f>
        <v>4249.9999999999718</v>
      </c>
      <c r="M2" s="16" t="s">
        <v>32</v>
      </c>
    </row>
    <row r="3" spans="1:13">
      <c r="A3" s="6">
        <v>45236</v>
      </c>
      <c r="B3" s="16" t="s">
        <v>39</v>
      </c>
      <c r="D3" s="16" t="s">
        <v>36</v>
      </c>
      <c r="E3" s="16">
        <v>10000</v>
      </c>
      <c r="F3" s="16" t="s">
        <v>10</v>
      </c>
      <c r="G3" s="16">
        <v>89.54</v>
      </c>
      <c r="H3" s="16">
        <v>89.33</v>
      </c>
      <c r="I3" s="16">
        <v>89.7</v>
      </c>
      <c r="J3" s="16">
        <v>89.57</v>
      </c>
      <c r="K3" s="5">
        <f t="shared" si="0"/>
        <v>2.9999999999986926E-2</v>
      </c>
      <c r="L3" s="5">
        <f t="shared" si="1"/>
        <v>299.99999999986926</v>
      </c>
      <c r="M3" s="16" t="s">
        <v>32</v>
      </c>
    </row>
    <row r="4" spans="1:13">
      <c r="A4" s="6">
        <v>45236</v>
      </c>
      <c r="B4" s="16" t="s">
        <v>17</v>
      </c>
      <c r="D4" s="16" t="s">
        <v>36</v>
      </c>
      <c r="E4" s="16">
        <v>2500</v>
      </c>
      <c r="F4" s="16" t="s">
        <v>10</v>
      </c>
      <c r="G4" s="16">
        <v>714</v>
      </c>
      <c r="H4" s="16">
        <v>711</v>
      </c>
      <c r="I4" s="16">
        <v>718</v>
      </c>
      <c r="J4" s="16">
        <v>711</v>
      </c>
      <c r="K4" s="5">
        <f t="shared" si="0"/>
        <v>-3</v>
      </c>
      <c r="L4" s="5">
        <f t="shared" si="1"/>
        <v>-7500</v>
      </c>
      <c r="M4" s="16" t="s">
        <v>33</v>
      </c>
    </row>
    <row r="5" spans="1:13">
      <c r="A5" s="6">
        <v>45237</v>
      </c>
      <c r="B5" s="16" t="s">
        <v>20</v>
      </c>
      <c r="D5" s="16" t="s">
        <v>36</v>
      </c>
      <c r="E5" s="16">
        <v>5000</v>
      </c>
      <c r="F5" s="16" t="s">
        <v>12</v>
      </c>
      <c r="G5" s="16">
        <v>225.7</v>
      </c>
      <c r="H5" s="16">
        <v>224</v>
      </c>
      <c r="I5" s="16">
        <v>226.7</v>
      </c>
      <c r="J5" s="16">
        <v>225.25</v>
      </c>
      <c r="K5" s="5">
        <f t="shared" si="0"/>
        <v>0.44999999999998863</v>
      </c>
      <c r="L5" s="5">
        <f t="shared" si="1"/>
        <v>2249.9999999999432</v>
      </c>
      <c r="M5" s="16" t="s">
        <v>32</v>
      </c>
    </row>
    <row r="6" spans="1:13">
      <c r="A6" s="6">
        <v>45237</v>
      </c>
      <c r="B6" s="16" t="s">
        <v>42</v>
      </c>
      <c r="D6" s="16" t="s">
        <v>35</v>
      </c>
      <c r="E6" s="16">
        <v>20</v>
      </c>
      <c r="F6" s="16" t="s">
        <v>10</v>
      </c>
      <c r="G6" s="16">
        <v>60390</v>
      </c>
      <c r="H6" s="16">
        <v>60190</v>
      </c>
      <c r="I6" s="16">
        <v>60650</v>
      </c>
      <c r="J6" s="16">
        <v>60450</v>
      </c>
      <c r="K6" s="5">
        <f t="shared" si="0"/>
        <v>60</v>
      </c>
      <c r="L6" s="5">
        <f t="shared" si="1"/>
        <v>1200</v>
      </c>
      <c r="M6" s="16" t="s">
        <v>32</v>
      </c>
    </row>
    <row r="7" spans="1:13">
      <c r="A7" s="6">
        <v>45237</v>
      </c>
      <c r="B7" s="16" t="s">
        <v>17</v>
      </c>
      <c r="D7" s="16" t="s">
        <v>35</v>
      </c>
      <c r="E7" s="16">
        <v>2500</v>
      </c>
      <c r="F7" s="16" t="s">
        <v>10</v>
      </c>
      <c r="G7" s="16">
        <v>708.5</v>
      </c>
      <c r="H7" s="16">
        <v>706.5</v>
      </c>
      <c r="I7" s="16">
        <v>714</v>
      </c>
      <c r="J7" s="16">
        <v>711.5</v>
      </c>
      <c r="K7" s="5">
        <f t="shared" si="0"/>
        <v>3</v>
      </c>
      <c r="L7" s="5">
        <f t="shared" si="1"/>
        <v>7500</v>
      </c>
      <c r="M7" s="16" t="s">
        <v>32</v>
      </c>
    </row>
    <row r="8" spans="1:13">
      <c r="A8" s="6">
        <v>45238</v>
      </c>
      <c r="B8" s="16" t="s">
        <v>39</v>
      </c>
      <c r="D8" s="16" t="s">
        <v>36</v>
      </c>
      <c r="E8" s="16">
        <v>10000</v>
      </c>
      <c r="F8" s="16" t="s">
        <v>12</v>
      </c>
      <c r="G8" s="16">
        <v>89</v>
      </c>
      <c r="H8" s="16">
        <v>89.2</v>
      </c>
      <c r="I8" s="16">
        <v>88.7</v>
      </c>
      <c r="J8" s="16">
        <v>88.88</v>
      </c>
      <c r="K8" s="5">
        <f t="shared" si="0"/>
        <v>0.12000000000000455</v>
      </c>
      <c r="L8" s="5">
        <f t="shared" si="1"/>
        <v>1200.0000000000455</v>
      </c>
      <c r="M8" s="16" t="s">
        <v>32</v>
      </c>
    </row>
    <row r="9" spans="1:13">
      <c r="A9" s="6">
        <v>45238</v>
      </c>
      <c r="B9" s="16" t="s">
        <v>46</v>
      </c>
      <c r="D9" s="16" t="s">
        <v>36</v>
      </c>
      <c r="E9" s="16">
        <v>10000</v>
      </c>
      <c r="F9" s="16" t="s">
        <v>12</v>
      </c>
      <c r="G9" s="16">
        <v>48.5</v>
      </c>
      <c r="H9" s="16">
        <v>48.65</v>
      </c>
      <c r="I9" s="16">
        <v>48.3</v>
      </c>
      <c r="J9" s="16">
        <v>48.48</v>
      </c>
      <c r="K9" s="5">
        <f t="shared" si="0"/>
        <v>2.0000000000003126E-2</v>
      </c>
      <c r="L9" s="5">
        <f t="shared" si="1"/>
        <v>200.00000000003126</v>
      </c>
      <c r="M9" s="16" t="s">
        <v>32</v>
      </c>
    </row>
    <row r="10" spans="1:13">
      <c r="A10" s="6">
        <v>45238</v>
      </c>
      <c r="B10" s="16" t="s">
        <v>45</v>
      </c>
      <c r="D10" s="16" t="s">
        <v>36</v>
      </c>
      <c r="E10" s="16">
        <v>1250</v>
      </c>
      <c r="F10" s="16" t="s">
        <v>12</v>
      </c>
      <c r="G10" s="16">
        <v>262.5</v>
      </c>
      <c r="H10" s="16">
        <v>266</v>
      </c>
      <c r="I10" s="16">
        <v>255</v>
      </c>
      <c r="J10" s="16">
        <v>261.2</v>
      </c>
      <c r="K10" s="5">
        <f t="shared" si="0"/>
        <v>1.3000000000000114</v>
      </c>
      <c r="L10" s="5">
        <f t="shared" si="1"/>
        <v>1625.0000000000141</v>
      </c>
      <c r="M10" s="16" t="s">
        <v>32</v>
      </c>
    </row>
    <row r="11" spans="1:13">
      <c r="A11" s="6">
        <v>45238</v>
      </c>
      <c r="B11" s="16" t="s">
        <v>20</v>
      </c>
      <c r="D11" s="16" t="s">
        <v>36</v>
      </c>
      <c r="E11" s="16">
        <v>5000</v>
      </c>
      <c r="F11" s="16" t="s">
        <v>12</v>
      </c>
      <c r="G11" s="16">
        <v>229</v>
      </c>
      <c r="H11" s="16">
        <v>230.1</v>
      </c>
      <c r="I11" s="16">
        <v>226</v>
      </c>
      <c r="J11" s="16">
        <v>228.8</v>
      </c>
      <c r="K11" s="5">
        <f t="shared" si="0"/>
        <v>0.19999999999998863</v>
      </c>
      <c r="L11" s="5">
        <f t="shared" si="1"/>
        <v>999.99999999994316</v>
      </c>
      <c r="M11" s="16" t="s">
        <v>32</v>
      </c>
    </row>
    <row r="12" spans="1:13">
      <c r="A12" s="6">
        <v>45238</v>
      </c>
      <c r="B12" s="16" t="s">
        <v>37</v>
      </c>
      <c r="D12" s="16" t="s">
        <v>36</v>
      </c>
      <c r="E12" s="16">
        <v>10</v>
      </c>
      <c r="F12" s="16" t="s">
        <v>12</v>
      </c>
      <c r="G12" s="16">
        <v>71000</v>
      </c>
      <c r="H12" s="16">
        <v>71350</v>
      </c>
      <c r="I12" s="16">
        <v>70600</v>
      </c>
      <c r="J12" s="16">
        <v>70870</v>
      </c>
      <c r="K12" s="5">
        <f t="shared" si="0"/>
        <v>130</v>
      </c>
      <c r="L12" s="5">
        <f t="shared" si="1"/>
        <v>1300</v>
      </c>
      <c r="M12" s="16" t="s">
        <v>32</v>
      </c>
    </row>
    <row r="13" spans="1:13">
      <c r="A13" s="6">
        <v>45239</v>
      </c>
      <c r="B13" s="16" t="s">
        <v>20</v>
      </c>
      <c r="D13" s="16" t="s">
        <v>36</v>
      </c>
      <c r="E13" s="16">
        <v>5000</v>
      </c>
      <c r="F13" s="16" t="s">
        <v>12</v>
      </c>
      <c r="G13" s="16">
        <v>228</v>
      </c>
      <c r="H13" s="16">
        <v>229</v>
      </c>
      <c r="I13" s="16">
        <v>226</v>
      </c>
      <c r="J13" s="16">
        <v>227.3</v>
      </c>
      <c r="K13" s="5">
        <f t="shared" si="0"/>
        <v>0.69999999999998863</v>
      </c>
      <c r="L13" s="5">
        <f t="shared" si="1"/>
        <v>3499.9999999999432</v>
      </c>
      <c r="M13" s="16" t="s">
        <v>32</v>
      </c>
    </row>
    <row r="14" spans="1:13">
      <c r="A14" s="6">
        <v>45239</v>
      </c>
      <c r="B14" s="16" t="s">
        <v>37</v>
      </c>
      <c r="D14" s="16" t="s">
        <v>36</v>
      </c>
      <c r="E14" s="16">
        <v>10</v>
      </c>
      <c r="F14" s="16" t="s">
        <v>12</v>
      </c>
      <c r="G14" s="16">
        <v>70450</v>
      </c>
      <c r="H14" s="16">
        <v>70750</v>
      </c>
      <c r="I14" s="16">
        <v>70000</v>
      </c>
      <c r="J14" s="16">
        <v>70750</v>
      </c>
      <c r="K14" s="5">
        <f t="shared" si="0"/>
        <v>-300</v>
      </c>
      <c r="L14" s="5">
        <f t="shared" si="1"/>
        <v>-3000</v>
      </c>
      <c r="M14" s="16" t="s">
        <v>33</v>
      </c>
    </row>
    <row r="15" spans="1:13">
      <c r="A15" s="6">
        <v>45239</v>
      </c>
      <c r="B15" s="16" t="s">
        <v>46</v>
      </c>
      <c r="D15" s="16" t="s">
        <v>35</v>
      </c>
      <c r="E15" s="16">
        <v>10000</v>
      </c>
      <c r="F15" s="16" t="s">
        <v>12</v>
      </c>
      <c r="G15" s="16">
        <v>55.34</v>
      </c>
      <c r="H15" s="16">
        <v>55.5</v>
      </c>
      <c r="I15" s="16">
        <v>55.15</v>
      </c>
      <c r="J15" s="16">
        <v>55.2</v>
      </c>
      <c r="K15" s="5">
        <f t="shared" si="0"/>
        <v>0.14000000000000057</v>
      </c>
      <c r="L15" s="5">
        <f t="shared" si="1"/>
        <v>1400.0000000000057</v>
      </c>
      <c r="M15" s="16" t="s">
        <v>32</v>
      </c>
    </row>
    <row r="16" spans="1:13">
      <c r="A16" s="6">
        <v>45243</v>
      </c>
      <c r="B16" s="16" t="s">
        <v>42</v>
      </c>
      <c r="D16" s="16" t="s">
        <v>36</v>
      </c>
      <c r="E16" s="16">
        <v>20</v>
      </c>
      <c r="F16" s="16" t="s">
        <v>12</v>
      </c>
      <c r="G16" s="16">
        <v>59700</v>
      </c>
      <c r="H16" s="16">
        <v>59800</v>
      </c>
      <c r="I16" s="16">
        <v>59500</v>
      </c>
      <c r="J16" s="16">
        <v>59605</v>
      </c>
      <c r="K16" s="5">
        <f t="shared" si="0"/>
        <v>95</v>
      </c>
      <c r="L16" s="5">
        <f t="shared" si="1"/>
        <v>1900</v>
      </c>
      <c r="M16" s="16" t="s">
        <v>32</v>
      </c>
    </row>
    <row r="17" spans="1:13">
      <c r="A17" s="6">
        <v>45245</v>
      </c>
      <c r="B17" s="16" t="s">
        <v>46</v>
      </c>
      <c r="D17" s="16" t="s">
        <v>36</v>
      </c>
      <c r="E17" s="16">
        <v>10000</v>
      </c>
      <c r="F17" s="16" t="s">
        <v>10</v>
      </c>
      <c r="G17" s="16">
        <v>55.3</v>
      </c>
      <c r="H17" s="16">
        <v>44.05</v>
      </c>
      <c r="I17" s="16">
        <v>55.6</v>
      </c>
      <c r="J17" s="16">
        <v>55.41</v>
      </c>
      <c r="K17" s="5">
        <f t="shared" si="0"/>
        <v>0.10999999999999943</v>
      </c>
      <c r="L17" s="5">
        <f t="shared" si="1"/>
        <v>1099.9999999999943</v>
      </c>
      <c r="M17" s="16" t="s">
        <v>32</v>
      </c>
    </row>
    <row r="18" spans="1:13">
      <c r="A18" s="6">
        <v>45245</v>
      </c>
      <c r="B18" s="16" t="s">
        <v>41</v>
      </c>
      <c r="D18" s="16" t="s">
        <v>36</v>
      </c>
      <c r="E18" s="16">
        <v>5000</v>
      </c>
      <c r="F18" s="16" t="s">
        <v>10</v>
      </c>
      <c r="G18" s="16">
        <v>205.8</v>
      </c>
      <c r="H18" s="16">
        <v>204.3</v>
      </c>
      <c r="I18" s="16">
        <v>208</v>
      </c>
      <c r="J18" s="16">
        <v>206.4</v>
      </c>
      <c r="K18" s="5">
        <f t="shared" si="0"/>
        <v>0.59999999999999432</v>
      </c>
      <c r="L18" s="5">
        <f t="shared" si="1"/>
        <v>2999.9999999999718</v>
      </c>
      <c r="M18" s="16" t="s">
        <v>32</v>
      </c>
    </row>
    <row r="19" spans="1:13">
      <c r="A19" s="6">
        <v>45245</v>
      </c>
      <c r="B19" s="16" t="s">
        <v>42</v>
      </c>
      <c r="D19" s="16" t="s">
        <v>36</v>
      </c>
      <c r="E19" s="16">
        <v>20</v>
      </c>
      <c r="F19" s="16" t="s">
        <v>10</v>
      </c>
      <c r="G19" s="16">
        <v>60350</v>
      </c>
      <c r="H19" s="16">
        <v>60150</v>
      </c>
      <c r="I19" s="16">
        <v>60600</v>
      </c>
      <c r="J19" s="16">
        <v>60150</v>
      </c>
      <c r="K19" s="5">
        <f t="shared" si="0"/>
        <v>-200</v>
      </c>
      <c r="L19" s="5">
        <f t="shared" si="1"/>
        <v>-4000</v>
      </c>
      <c r="M19" s="16" t="s">
        <v>33</v>
      </c>
    </row>
    <row r="20" spans="1:13">
      <c r="A20" s="6">
        <v>45246</v>
      </c>
      <c r="B20" s="16" t="s">
        <v>20</v>
      </c>
      <c r="D20" s="16" t="s">
        <v>36</v>
      </c>
      <c r="E20" s="16">
        <v>5000</v>
      </c>
      <c r="F20" s="16" t="s">
        <v>10</v>
      </c>
      <c r="G20" s="16">
        <v>230.65</v>
      </c>
      <c r="H20" s="16">
        <v>229</v>
      </c>
      <c r="I20" s="16">
        <v>234</v>
      </c>
      <c r="J20" s="16">
        <v>229</v>
      </c>
      <c r="K20" s="5">
        <f t="shared" si="0"/>
        <v>-1.6500000000000057</v>
      </c>
      <c r="L20" s="5">
        <f t="shared" si="1"/>
        <v>-8250.0000000000291</v>
      </c>
      <c r="M20" s="16" t="s">
        <v>33</v>
      </c>
    </row>
    <row r="21" spans="1:13">
      <c r="A21" s="6">
        <v>45246</v>
      </c>
      <c r="B21" s="16" t="s">
        <v>43</v>
      </c>
      <c r="D21" s="16" t="s">
        <v>36</v>
      </c>
      <c r="E21" s="16">
        <v>10000</v>
      </c>
      <c r="F21" s="16" t="s">
        <v>10</v>
      </c>
      <c r="G21" s="16">
        <v>103.12</v>
      </c>
      <c r="H21" s="16">
        <v>102.9</v>
      </c>
      <c r="I21" s="16">
        <v>103.4</v>
      </c>
      <c r="J21" s="16">
        <v>103.32</v>
      </c>
      <c r="K21" s="5">
        <f t="shared" si="0"/>
        <v>0.19999999999998863</v>
      </c>
      <c r="L21" s="5">
        <f t="shared" si="1"/>
        <v>1999.9999999998863</v>
      </c>
      <c r="M21" s="16" t="s">
        <v>32</v>
      </c>
    </row>
    <row r="22" spans="1:13">
      <c r="A22" s="6">
        <v>45246</v>
      </c>
      <c r="B22" s="16" t="s">
        <v>46</v>
      </c>
      <c r="D22" s="16" t="s">
        <v>35</v>
      </c>
      <c r="E22" s="16">
        <v>10000</v>
      </c>
      <c r="F22" s="16" t="s">
        <v>10</v>
      </c>
      <c r="G22" s="16">
        <v>55.17</v>
      </c>
      <c r="H22" s="16">
        <v>54.57</v>
      </c>
      <c r="I22" s="16">
        <v>55.5</v>
      </c>
      <c r="J22" s="16">
        <v>55.5</v>
      </c>
      <c r="K22" s="5">
        <f t="shared" si="0"/>
        <v>0.32999999999999829</v>
      </c>
      <c r="L22" s="5">
        <f t="shared" si="1"/>
        <v>3299.9999999999827</v>
      </c>
      <c r="M22" s="16" t="s">
        <v>32</v>
      </c>
    </row>
    <row r="23" spans="1:13">
      <c r="A23" s="6">
        <v>45246</v>
      </c>
      <c r="B23" s="16" t="s">
        <v>42</v>
      </c>
      <c r="D23" s="16" t="s">
        <v>36</v>
      </c>
      <c r="E23" s="16">
        <v>20</v>
      </c>
      <c r="F23" s="16" t="s">
        <v>10</v>
      </c>
      <c r="G23" s="16">
        <v>60350</v>
      </c>
      <c r="H23" s="16">
        <v>60100</v>
      </c>
      <c r="I23" s="16">
        <v>60600</v>
      </c>
      <c r="J23" s="16">
        <v>60520</v>
      </c>
      <c r="K23" s="5">
        <f t="shared" si="0"/>
        <v>170</v>
      </c>
      <c r="L23" s="5">
        <f t="shared" si="1"/>
        <v>3400</v>
      </c>
      <c r="M23" s="16" t="s">
        <v>32</v>
      </c>
    </row>
    <row r="24" spans="1:13">
      <c r="A24" s="6">
        <v>45247</v>
      </c>
      <c r="B24" s="16" t="s">
        <v>37</v>
      </c>
      <c r="D24" s="16" t="s">
        <v>36</v>
      </c>
      <c r="E24" s="16">
        <v>10</v>
      </c>
      <c r="F24" s="16" t="s">
        <v>10</v>
      </c>
      <c r="G24" s="16">
        <v>73520</v>
      </c>
      <c r="H24" s="16">
        <v>73100</v>
      </c>
      <c r="I24" s="16">
        <v>74100</v>
      </c>
      <c r="J24" s="16">
        <v>73750</v>
      </c>
      <c r="K24" s="5">
        <f t="shared" si="0"/>
        <v>230</v>
      </c>
      <c r="L24" s="5">
        <f t="shared" si="1"/>
        <v>2300</v>
      </c>
      <c r="M24" s="16" t="s">
        <v>32</v>
      </c>
    </row>
    <row r="25" spans="1:13">
      <c r="A25" s="6">
        <v>45247</v>
      </c>
      <c r="B25" s="16" t="s">
        <v>39</v>
      </c>
      <c r="D25" s="16" t="s">
        <v>36</v>
      </c>
      <c r="E25" s="16">
        <v>10000</v>
      </c>
      <c r="F25" s="16" t="s">
        <v>10</v>
      </c>
      <c r="G25" s="16">
        <v>90.32</v>
      </c>
      <c r="H25" s="16">
        <v>90.1</v>
      </c>
      <c r="I25" s="16">
        <v>90.55</v>
      </c>
      <c r="J25" s="16">
        <v>90.5</v>
      </c>
      <c r="K25" s="5">
        <f t="shared" si="0"/>
        <v>0.18000000000000682</v>
      </c>
      <c r="L25" s="5">
        <f t="shared" si="1"/>
        <v>1800.0000000000682</v>
      </c>
      <c r="M25" s="16" t="s">
        <v>32</v>
      </c>
    </row>
    <row r="26" spans="1:13">
      <c r="A26" s="6">
        <v>45250</v>
      </c>
      <c r="B26" s="16" t="s">
        <v>43</v>
      </c>
      <c r="D26" s="16" t="s">
        <v>36</v>
      </c>
      <c r="E26" s="16">
        <v>10000</v>
      </c>
      <c r="F26" s="16" t="s">
        <v>10</v>
      </c>
      <c r="G26" s="16">
        <v>104.04</v>
      </c>
      <c r="H26" s="16">
        <v>103.8</v>
      </c>
      <c r="I26" s="16">
        <v>104.4</v>
      </c>
      <c r="J26" s="16">
        <v>104.19</v>
      </c>
      <c r="K26" s="5">
        <f t="shared" si="0"/>
        <v>0.14999999999999147</v>
      </c>
      <c r="L26" s="5">
        <f t="shared" si="1"/>
        <v>1499.9999999999147</v>
      </c>
      <c r="M26" s="16" t="s">
        <v>32</v>
      </c>
    </row>
    <row r="27" spans="1:13">
      <c r="A27" s="6">
        <v>45250</v>
      </c>
      <c r="B27" s="16" t="s">
        <v>20</v>
      </c>
      <c r="D27" s="16" t="s">
        <v>36</v>
      </c>
      <c r="E27" s="16">
        <v>5000</v>
      </c>
      <c r="F27" s="16" t="s">
        <v>10</v>
      </c>
      <c r="G27" s="16">
        <v>227.4</v>
      </c>
      <c r="H27" s="16">
        <v>226.4</v>
      </c>
      <c r="I27" s="16">
        <v>231</v>
      </c>
      <c r="J27" s="16">
        <v>228</v>
      </c>
      <c r="K27" s="5">
        <f t="shared" si="0"/>
        <v>0.59999999999999432</v>
      </c>
      <c r="L27" s="5">
        <f t="shared" si="1"/>
        <v>2999.9999999999718</v>
      </c>
      <c r="M27" s="16" t="s">
        <v>32</v>
      </c>
    </row>
    <row r="28" spans="1:13">
      <c r="A28" s="6">
        <v>45251</v>
      </c>
      <c r="B28" s="16" t="s">
        <v>20</v>
      </c>
      <c r="D28" s="16" t="s">
        <v>36</v>
      </c>
      <c r="E28" s="16">
        <v>5000</v>
      </c>
      <c r="F28" s="16" t="s">
        <v>10</v>
      </c>
      <c r="G28" s="16">
        <v>227.2</v>
      </c>
      <c r="H28" s="16">
        <v>226</v>
      </c>
      <c r="I28" s="16">
        <v>231</v>
      </c>
      <c r="J28" s="16">
        <v>226</v>
      </c>
      <c r="K28" s="5">
        <f t="shared" si="0"/>
        <v>-1.1999999999999886</v>
      </c>
      <c r="L28" s="5">
        <f t="shared" si="1"/>
        <v>-5999.9999999999436</v>
      </c>
      <c r="M28" s="16" t="s">
        <v>33</v>
      </c>
    </row>
    <row r="29" spans="1:13">
      <c r="A29" s="6">
        <v>45251</v>
      </c>
      <c r="B29" s="16" t="s">
        <v>17</v>
      </c>
      <c r="D29" s="16" t="s">
        <v>36</v>
      </c>
      <c r="E29" s="16">
        <v>2500</v>
      </c>
      <c r="F29" s="16" t="s">
        <v>12</v>
      </c>
      <c r="G29" s="16">
        <v>717.5</v>
      </c>
      <c r="H29" s="16">
        <v>720</v>
      </c>
      <c r="I29" s="16">
        <v>714</v>
      </c>
      <c r="J29" s="16">
        <v>716.8</v>
      </c>
      <c r="K29" s="5">
        <f t="shared" si="0"/>
        <v>0.70000000000004547</v>
      </c>
      <c r="L29" s="5">
        <f t="shared" si="1"/>
        <v>1750.0000000001137</v>
      </c>
      <c r="M29" s="16" t="s">
        <v>32</v>
      </c>
    </row>
    <row r="30" spans="1:13">
      <c r="A30" s="6">
        <v>45251</v>
      </c>
      <c r="B30" s="16" t="s">
        <v>37</v>
      </c>
      <c r="D30" s="16" t="s">
        <v>36</v>
      </c>
      <c r="E30" s="16">
        <v>10</v>
      </c>
      <c r="F30" s="16" t="s">
        <v>10</v>
      </c>
      <c r="G30" s="16">
        <v>73350</v>
      </c>
      <c r="H30" s="16">
        <v>73000</v>
      </c>
      <c r="I30" s="16">
        <v>74000</v>
      </c>
      <c r="J30" s="16">
        <v>73480</v>
      </c>
      <c r="K30" s="5">
        <f t="shared" si="0"/>
        <v>130</v>
      </c>
      <c r="L30" s="5">
        <f t="shared" si="1"/>
        <v>1300</v>
      </c>
      <c r="M30" s="16" t="s">
        <v>32</v>
      </c>
    </row>
    <row r="31" spans="1:13">
      <c r="A31" s="6">
        <v>45252</v>
      </c>
      <c r="B31" s="16" t="s">
        <v>37</v>
      </c>
      <c r="D31" s="16" t="s">
        <v>36</v>
      </c>
      <c r="E31" s="16">
        <v>10</v>
      </c>
      <c r="F31" s="16" t="s">
        <v>10</v>
      </c>
      <c r="G31" s="16">
        <v>73300</v>
      </c>
      <c r="H31" s="16">
        <v>72900</v>
      </c>
      <c r="I31" s="16">
        <v>74000</v>
      </c>
      <c r="J31" s="16">
        <v>73400</v>
      </c>
      <c r="K31" s="5">
        <f t="shared" si="0"/>
        <v>100</v>
      </c>
      <c r="L31" s="5">
        <f t="shared" si="1"/>
        <v>1000</v>
      </c>
      <c r="M31" s="16" t="s">
        <v>32</v>
      </c>
    </row>
    <row r="32" spans="1:13">
      <c r="A32" s="6">
        <v>45252</v>
      </c>
      <c r="B32" s="16" t="s">
        <v>45</v>
      </c>
      <c r="D32" s="16" t="s">
        <v>36</v>
      </c>
      <c r="E32" s="16">
        <v>1250</v>
      </c>
      <c r="F32" s="16" t="s">
        <v>10</v>
      </c>
      <c r="G32" s="16">
        <v>238</v>
      </c>
      <c r="H32" s="16">
        <v>235</v>
      </c>
      <c r="I32" s="16">
        <v>243</v>
      </c>
      <c r="J32" s="16">
        <v>240.1</v>
      </c>
      <c r="K32" s="5">
        <f t="shared" si="0"/>
        <v>2.0999999999999943</v>
      </c>
      <c r="L32" s="5">
        <f t="shared" si="1"/>
        <v>2624.9999999999927</v>
      </c>
      <c r="M32" s="16" t="s">
        <v>32</v>
      </c>
    </row>
    <row r="33" spans="1:13">
      <c r="A33" s="6">
        <v>45252</v>
      </c>
      <c r="B33" s="16" t="s">
        <v>17</v>
      </c>
      <c r="D33" s="16" t="s">
        <v>36</v>
      </c>
      <c r="E33" s="16">
        <v>2500</v>
      </c>
      <c r="F33" s="16" t="s">
        <v>12</v>
      </c>
      <c r="G33" s="16">
        <v>713.5</v>
      </c>
      <c r="H33" s="16">
        <v>716.5</v>
      </c>
      <c r="I33" s="16">
        <v>708</v>
      </c>
      <c r="J33" s="16">
        <v>711.6</v>
      </c>
      <c r="K33" s="5">
        <f t="shared" si="0"/>
        <v>1.8999999999999773</v>
      </c>
      <c r="L33" s="5">
        <f t="shared" si="1"/>
        <v>4749.9999999999436</v>
      </c>
      <c r="M33" s="16" t="s">
        <v>32</v>
      </c>
    </row>
    <row r="34" spans="1:13">
      <c r="A34" s="6">
        <v>45253</v>
      </c>
      <c r="B34" s="16" t="s">
        <v>17</v>
      </c>
      <c r="D34" s="16" t="s">
        <v>36</v>
      </c>
      <c r="E34" s="16">
        <v>2500</v>
      </c>
      <c r="F34" s="16" t="s">
        <v>12</v>
      </c>
      <c r="G34" s="16">
        <v>714.5</v>
      </c>
      <c r="H34" s="16">
        <v>717</v>
      </c>
      <c r="I34" s="16">
        <v>711</v>
      </c>
      <c r="J34" s="16">
        <v>713.55</v>
      </c>
      <c r="K34" s="5">
        <f t="shared" si="0"/>
        <v>0.95000000000004547</v>
      </c>
      <c r="L34" s="5">
        <f t="shared" si="1"/>
        <v>2375.0000000001137</v>
      </c>
      <c r="M34" s="16" t="s">
        <v>32</v>
      </c>
    </row>
    <row r="35" spans="1:13">
      <c r="A35" s="6">
        <v>45254</v>
      </c>
      <c r="B35" s="16" t="s">
        <v>37</v>
      </c>
      <c r="D35" s="16" t="s">
        <v>36</v>
      </c>
      <c r="E35" s="16">
        <v>10</v>
      </c>
      <c r="F35" s="16" t="s">
        <v>10</v>
      </c>
      <c r="G35" s="16">
        <v>74500</v>
      </c>
      <c r="H35" s="16">
        <v>74300</v>
      </c>
      <c r="I35" s="16">
        <v>75000</v>
      </c>
      <c r="J35" s="16">
        <v>74580</v>
      </c>
      <c r="K35" s="5">
        <f t="shared" si="0"/>
        <v>80</v>
      </c>
      <c r="L35" s="5">
        <f t="shared" si="1"/>
        <v>800</v>
      </c>
      <c r="M35" s="16" t="s">
        <v>32</v>
      </c>
    </row>
    <row r="36" spans="1:13">
      <c r="A36" s="6">
        <v>45254</v>
      </c>
      <c r="B36" s="16" t="s">
        <v>38</v>
      </c>
      <c r="D36" s="16" t="s">
        <v>36</v>
      </c>
      <c r="E36" s="16">
        <v>100</v>
      </c>
      <c r="F36" s="16" t="s">
        <v>12</v>
      </c>
      <c r="G36" s="16">
        <v>6365</v>
      </c>
      <c r="H36" s="16">
        <v>6420</v>
      </c>
      <c r="I36" s="16">
        <v>6300</v>
      </c>
      <c r="J36" s="16">
        <v>6420</v>
      </c>
      <c r="K36" s="5">
        <f t="shared" si="0"/>
        <v>-55</v>
      </c>
      <c r="L36" s="5">
        <f t="shared" si="1"/>
        <v>-5500</v>
      </c>
      <c r="M36" s="16" t="s">
        <v>33</v>
      </c>
    </row>
    <row r="37" spans="1:13">
      <c r="A37" s="6">
        <v>45258</v>
      </c>
      <c r="B37" s="16" t="s">
        <v>46</v>
      </c>
      <c r="D37" s="16" t="s">
        <v>36</v>
      </c>
      <c r="E37" s="16">
        <v>10000</v>
      </c>
      <c r="F37" s="16" t="s">
        <v>12</v>
      </c>
      <c r="G37" s="16">
        <v>56.4</v>
      </c>
      <c r="H37" s="16">
        <v>56.6</v>
      </c>
      <c r="I37" s="16">
        <v>56.15</v>
      </c>
      <c r="J37" s="16">
        <v>56.4</v>
      </c>
      <c r="K37" s="5">
        <f t="shared" si="0"/>
        <v>0</v>
      </c>
      <c r="L37" s="5">
        <f t="shared" si="1"/>
        <v>0</v>
      </c>
    </row>
    <row r="38" spans="1:13">
      <c r="A38" s="6">
        <v>45258</v>
      </c>
      <c r="B38" s="16" t="s">
        <v>37</v>
      </c>
      <c r="D38" s="16" t="s">
        <v>36</v>
      </c>
      <c r="E38" s="16">
        <v>10</v>
      </c>
      <c r="F38" s="16" t="s">
        <v>10</v>
      </c>
      <c r="G38" s="16">
        <v>76250</v>
      </c>
      <c r="H38" s="16">
        <v>76000</v>
      </c>
      <c r="I38" s="16">
        <v>76700</v>
      </c>
      <c r="J38" s="16">
        <v>76340</v>
      </c>
      <c r="K38" s="5">
        <f t="shared" si="0"/>
        <v>90</v>
      </c>
      <c r="L38" s="5">
        <f t="shared" si="1"/>
        <v>900</v>
      </c>
      <c r="M38" s="16" t="s">
        <v>32</v>
      </c>
    </row>
    <row r="39" spans="1:13">
      <c r="A39" s="6">
        <v>45258</v>
      </c>
      <c r="B39" s="16" t="s">
        <v>45</v>
      </c>
      <c r="D39" s="16" t="s">
        <v>36</v>
      </c>
      <c r="E39" s="16">
        <v>1250</v>
      </c>
      <c r="F39" s="16" t="s">
        <v>10</v>
      </c>
      <c r="G39" s="16">
        <v>248</v>
      </c>
      <c r="H39" s="16">
        <v>244</v>
      </c>
      <c r="I39" s="16">
        <v>255</v>
      </c>
      <c r="J39" s="16">
        <v>244</v>
      </c>
      <c r="K39" s="5">
        <f t="shared" si="0"/>
        <v>-4</v>
      </c>
      <c r="L39" s="5">
        <f t="shared" si="1"/>
        <v>-5000</v>
      </c>
      <c r="M39" s="16" t="s">
        <v>33</v>
      </c>
    </row>
    <row r="40" spans="1:13">
      <c r="A40" s="6">
        <v>45260</v>
      </c>
      <c r="B40" s="16" t="s">
        <v>43</v>
      </c>
      <c r="D40" s="16" t="s">
        <v>36</v>
      </c>
      <c r="E40" s="16">
        <v>10000</v>
      </c>
      <c r="F40" s="16" t="s">
        <v>12</v>
      </c>
      <c r="G40" s="16">
        <v>105.8</v>
      </c>
      <c r="H40" s="16">
        <v>106</v>
      </c>
      <c r="I40" s="16">
        <v>105.5</v>
      </c>
      <c r="J40" s="16">
        <v>105.6</v>
      </c>
      <c r="K40" s="5">
        <f t="shared" si="0"/>
        <v>0.20000000000000284</v>
      </c>
      <c r="L40" s="5">
        <f t="shared" si="1"/>
        <v>2000.0000000000284</v>
      </c>
      <c r="M40" s="16" t="s">
        <v>32</v>
      </c>
    </row>
    <row r="41" spans="1:13">
      <c r="A41" s="6">
        <v>45260</v>
      </c>
      <c r="B41" s="16" t="s">
        <v>17</v>
      </c>
      <c r="D41" s="16" t="s">
        <v>36</v>
      </c>
      <c r="E41" s="16">
        <v>2500</v>
      </c>
      <c r="F41" s="16" t="s">
        <v>12</v>
      </c>
      <c r="G41" s="16">
        <v>719</v>
      </c>
      <c r="H41" s="16">
        <v>721.5</v>
      </c>
      <c r="I41" s="16">
        <v>715</v>
      </c>
      <c r="J41" s="16">
        <v>718.2</v>
      </c>
      <c r="K41" s="5">
        <f t="shared" si="0"/>
        <v>0.79999999999995453</v>
      </c>
      <c r="L41" s="5">
        <f t="shared" si="1"/>
        <v>1999.9999999998863</v>
      </c>
      <c r="M41" s="16" t="s">
        <v>32</v>
      </c>
    </row>
    <row r="42" spans="1:13">
      <c r="A42" s="6">
        <v>45260</v>
      </c>
      <c r="B42" s="16" t="s">
        <v>41</v>
      </c>
      <c r="D42" s="16" t="s">
        <v>36</v>
      </c>
      <c r="E42" s="16">
        <v>5000</v>
      </c>
      <c r="F42" s="16" t="s">
        <v>12</v>
      </c>
      <c r="G42" s="16">
        <v>202.5</v>
      </c>
      <c r="H42" s="16">
        <v>200</v>
      </c>
      <c r="I42" s="16">
        <v>203.4</v>
      </c>
      <c r="J42" s="16">
        <v>201.65</v>
      </c>
      <c r="K42" s="5">
        <f t="shared" si="0"/>
        <v>0.84999999999999432</v>
      </c>
      <c r="L42" s="5">
        <f t="shared" si="1"/>
        <v>4249.9999999999718</v>
      </c>
      <c r="M42" s="16" t="s">
        <v>32</v>
      </c>
    </row>
    <row r="43" spans="1:13">
      <c r="A43" s="6">
        <v>45260</v>
      </c>
      <c r="B43" s="16" t="s">
        <v>37</v>
      </c>
      <c r="D43" s="16" t="s">
        <v>36</v>
      </c>
      <c r="E43" s="16">
        <v>10</v>
      </c>
      <c r="F43" s="16" t="s">
        <v>12</v>
      </c>
      <c r="G43" s="16">
        <v>77100</v>
      </c>
      <c r="H43" s="16">
        <v>77400</v>
      </c>
      <c r="I43" s="16">
        <v>76500</v>
      </c>
      <c r="J43" s="16">
        <v>77020</v>
      </c>
      <c r="K43" s="5">
        <f t="shared" si="0"/>
        <v>80</v>
      </c>
      <c r="L43" s="5">
        <f t="shared" si="1"/>
        <v>800</v>
      </c>
      <c r="M43" s="16" t="s">
        <v>32</v>
      </c>
    </row>
    <row r="44" spans="1:13">
      <c r="A44" s="6">
        <v>45260</v>
      </c>
      <c r="B44" s="16" t="s">
        <v>20</v>
      </c>
      <c r="D44" s="16" t="s">
        <v>36</v>
      </c>
      <c r="E44" s="16">
        <v>5000</v>
      </c>
      <c r="F44" s="16" t="s">
        <v>12</v>
      </c>
      <c r="G44" s="16">
        <v>223.5</v>
      </c>
      <c r="H44" s="16">
        <v>225</v>
      </c>
      <c r="I44" s="16">
        <v>222</v>
      </c>
      <c r="J44" s="16">
        <v>222.8</v>
      </c>
      <c r="K44" s="5">
        <f t="shared" si="0"/>
        <v>0.69999999999998863</v>
      </c>
      <c r="L44" s="5">
        <f t="shared" si="1"/>
        <v>3499.9999999999432</v>
      </c>
      <c r="M44" s="16" t="s">
        <v>32</v>
      </c>
    </row>
    <row r="45" spans="1:13">
      <c r="K45" s="5"/>
      <c r="L45" s="5"/>
    </row>
    <row r="46" spans="1:13">
      <c r="K46" s="5"/>
      <c r="L46" s="5"/>
    </row>
    <row r="47" spans="1:13">
      <c r="G47" s="36" t="s">
        <v>224</v>
      </c>
      <c r="H47" s="37"/>
      <c r="I47" s="37"/>
      <c r="J47" s="37"/>
      <c r="K47" s="37"/>
      <c r="L47" s="37"/>
      <c r="M47" s="38"/>
    </row>
    <row r="48" spans="1:13" ht="30">
      <c r="G48" s="18" t="s">
        <v>21</v>
      </c>
      <c r="H48" s="7" t="s">
        <v>22</v>
      </c>
      <c r="I48" s="7" t="s">
        <v>23</v>
      </c>
      <c r="J48" s="7" t="s">
        <v>24</v>
      </c>
      <c r="K48" s="7" t="s">
        <v>25</v>
      </c>
      <c r="L48" s="7" t="s">
        <v>26</v>
      </c>
      <c r="M48" s="8" t="s">
        <v>27</v>
      </c>
    </row>
    <row r="49" spans="7:13">
      <c r="G49" s="19" t="s">
        <v>155</v>
      </c>
      <c r="H49" s="9">
        <v>43</v>
      </c>
      <c r="I49" s="9">
        <v>1</v>
      </c>
      <c r="J49" s="9">
        <v>42</v>
      </c>
      <c r="K49" s="10">
        <v>35</v>
      </c>
      <c r="L49" s="11">
        <f t="shared" ref="L49" si="2">+K49/J49</f>
        <v>0.83333333333333337</v>
      </c>
      <c r="M49" s="12">
        <v>37825</v>
      </c>
    </row>
    <row r="50" spans="7:13">
      <c r="G50" s="20"/>
      <c r="H50" s="13"/>
      <c r="I50" s="13"/>
      <c r="J50" s="13"/>
      <c r="K50" s="13"/>
      <c r="L50" s="14"/>
      <c r="M50" s="15"/>
    </row>
  </sheetData>
  <mergeCells count="1">
    <mergeCell ref="G47:M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8"/>
  <sheetViews>
    <sheetView workbookViewId="0">
      <pane ySplit="1" topLeftCell="A95" activePane="bottomLeft" state="frozen"/>
      <selection pane="bottomLeft" activeCell="E104" sqref="E104:K108"/>
    </sheetView>
  </sheetViews>
  <sheetFormatPr defaultRowHeight="15"/>
  <cols>
    <col min="1" max="1" width="7.7109375" customWidth="1"/>
    <col min="2" max="2" width="18" customWidth="1"/>
    <col min="3" max="3" width="12.140625" customWidth="1"/>
    <col min="4" max="4" width="15.140625" customWidth="1"/>
    <col min="5" max="5" width="11" customWidth="1"/>
    <col min="6" max="6" width="12" customWidth="1"/>
    <col min="8" max="8" width="11.28515625" customWidth="1"/>
    <col min="9" max="9" width="11.42578125" customWidth="1"/>
    <col min="10" max="10" width="18" customWidth="1"/>
    <col min="11" max="11" width="22.7109375" customWidth="1"/>
    <col min="12" max="12" width="17.7109375" customWidth="1"/>
    <col min="13" max="13" width="14.425781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4">
        <v>44440</v>
      </c>
      <c r="B2" s="5" t="s">
        <v>20</v>
      </c>
      <c r="C2" s="5" t="s">
        <v>49</v>
      </c>
      <c r="D2" s="5" t="s">
        <v>36</v>
      </c>
      <c r="E2" s="5">
        <v>5000</v>
      </c>
      <c r="F2" s="5" t="s">
        <v>12</v>
      </c>
      <c r="G2" s="5">
        <v>243.1</v>
      </c>
      <c r="H2" s="5">
        <v>244.2</v>
      </c>
      <c r="I2" s="5">
        <v>241</v>
      </c>
      <c r="J2" s="5">
        <v>242.45</v>
      </c>
      <c r="K2" s="5">
        <f t="shared" ref="K2:K32" si="0">IF(F2="BUY",J2-G2,G2-J2)</f>
        <v>0.65000000000000568</v>
      </c>
      <c r="L2" s="5">
        <f t="shared" ref="L2:L65" si="1">(K2*E2)</f>
        <v>3250.0000000000282</v>
      </c>
      <c r="M2" t="s">
        <v>32</v>
      </c>
    </row>
    <row r="3" spans="1:13">
      <c r="A3" s="6">
        <v>44440</v>
      </c>
      <c r="B3" s="5" t="s">
        <v>17</v>
      </c>
      <c r="C3" s="5" t="s">
        <v>49</v>
      </c>
      <c r="D3" s="5" t="s">
        <v>36</v>
      </c>
      <c r="E3" s="5">
        <v>2500</v>
      </c>
      <c r="F3" s="5" t="s">
        <v>10</v>
      </c>
      <c r="G3" s="5">
        <v>712.85</v>
      </c>
      <c r="H3" s="5">
        <v>709.7</v>
      </c>
      <c r="I3" s="5">
        <v>720</v>
      </c>
      <c r="J3" s="5">
        <v>711.4</v>
      </c>
      <c r="K3" s="5">
        <f t="shared" si="0"/>
        <v>-1.4500000000000455</v>
      </c>
      <c r="L3" s="5">
        <f t="shared" si="1"/>
        <v>-3625.0000000001137</v>
      </c>
      <c r="M3" t="s">
        <v>33</v>
      </c>
    </row>
    <row r="4" spans="1:13">
      <c r="A4" s="6">
        <v>44440</v>
      </c>
      <c r="B4" s="5" t="s">
        <v>54</v>
      </c>
      <c r="C4" s="5" t="s">
        <v>49</v>
      </c>
      <c r="D4" s="5" t="s">
        <v>35</v>
      </c>
      <c r="E4" s="5">
        <v>10000</v>
      </c>
      <c r="F4" s="5" t="s">
        <v>10</v>
      </c>
      <c r="G4" s="5">
        <v>66.459999999999994</v>
      </c>
      <c r="H4" s="5">
        <v>66.27</v>
      </c>
      <c r="I4" s="5">
        <v>66.8</v>
      </c>
      <c r="J4" s="5">
        <v>66.8</v>
      </c>
      <c r="K4" s="5">
        <f t="shared" si="0"/>
        <v>0.34000000000000341</v>
      </c>
      <c r="L4" s="5">
        <f t="shared" si="1"/>
        <v>3400.0000000000341</v>
      </c>
      <c r="M4" t="s">
        <v>32</v>
      </c>
    </row>
    <row r="5" spans="1:13">
      <c r="A5" s="6">
        <v>44440</v>
      </c>
      <c r="B5" s="5" t="s">
        <v>55</v>
      </c>
      <c r="C5" s="5" t="s">
        <v>49</v>
      </c>
      <c r="D5" s="5" t="s">
        <v>35</v>
      </c>
      <c r="E5" s="5">
        <v>1250</v>
      </c>
      <c r="F5" s="5" t="s">
        <v>12</v>
      </c>
      <c r="G5" s="5">
        <v>324.7</v>
      </c>
      <c r="H5" s="5">
        <v>327.5</v>
      </c>
      <c r="I5" s="5">
        <v>317</v>
      </c>
      <c r="J5" s="5">
        <v>327.5</v>
      </c>
      <c r="K5" s="5">
        <f t="shared" si="0"/>
        <v>-2.8000000000000114</v>
      </c>
      <c r="L5" s="5">
        <f t="shared" si="1"/>
        <v>-3500.0000000000141</v>
      </c>
      <c r="M5" t="s">
        <v>33</v>
      </c>
    </row>
    <row r="6" spans="1:13">
      <c r="A6" s="6">
        <v>44440</v>
      </c>
      <c r="B6" s="5" t="s">
        <v>42</v>
      </c>
      <c r="C6" s="5" t="s">
        <v>48</v>
      </c>
      <c r="D6" s="5" t="s">
        <v>36</v>
      </c>
      <c r="E6" s="5">
        <v>20</v>
      </c>
      <c r="F6" s="5" t="s">
        <v>10</v>
      </c>
      <c r="G6" s="5">
        <v>47170</v>
      </c>
      <c r="H6" s="5">
        <v>47060</v>
      </c>
      <c r="I6" s="5">
        <v>47300</v>
      </c>
      <c r="J6" s="5">
        <v>47257.5</v>
      </c>
      <c r="K6" s="5">
        <f t="shared" si="0"/>
        <v>87.5</v>
      </c>
      <c r="L6" s="5">
        <f t="shared" si="1"/>
        <v>1750</v>
      </c>
      <c r="M6" t="s">
        <v>32</v>
      </c>
    </row>
    <row r="7" spans="1:13">
      <c r="A7" s="6">
        <v>44440</v>
      </c>
      <c r="B7" s="5" t="s">
        <v>38</v>
      </c>
      <c r="C7" s="5" t="s">
        <v>48</v>
      </c>
      <c r="D7" s="5" t="s">
        <v>36</v>
      </c>
      <c r="E7" s="5">
        <v>100</v>
      </c>
      <c r="F7" s="5" t="s">
        <v>12</v>
      </c>
      <c r="G7" s="5">
        <v>5020</v>
      </c>
      <c r="H7" s="5">
        <v>5065</v>
      </c>
      <c r="I7" s="5">
        <v>5050</v>
      </c>
      <c r="J7" s="5">
        <v>4965</v>
      </c>
      <c r="K7" s="5">
        <f t="shared" si="0"/>
        <v>55</v>
      </c>
      <c r="L7" s="5">
        <f t="shared" si="1"/>
        <v>5500</v>
      </c>
      <c r="M7" t="s">
        <v>32</v>
      </c>
    </row>
    <row r="8" spans="1:13">
      <c r="A8" s="6">
        <v>44440</v>
      </c>
      <c r="B8" s="5" t="s">
        <v>42</v>
      </c>
      <c r="C8" s="5" t="s">
        <v>48</v>
      </c>
      <c r="D8" s="5" t="s">
        <v>35</v>
      </c>
      <c r="E8" s="5">
        <v>20</v>
      </c>
      <c r="F8" s="5" t="s">
        <v>10</v>
      </c>
      <c r="G8" s="5">
        <v>47110</v>
      </c>
      <c r="H8" s="5">
        <v>46980</v>
      </c>
      <c r="I8" s="5">
        <v>47400</v>
      </c>
      <c r="J8" s="5">
        <v>46980</v>
      </c>
      <c r="K8" s="5">
        <f t="shared" si="0"/>
        <v>-130</v>
      </c>
      <c r="L8" s="5">
        <f t="shared" si="1"/>
        <v>-2600</v>
      </c>
      <c r="M8" t="s">
        <v>33</v>
      </c>
    </row>
    <row r="9" spans="1:13">
      <c r="A9" s="6">
        <v>44441</v>
      </c>
      <c r="B9" s="5" t="s">
        <v>39</v>
      </c>
      <c r="C9" s="5" t="s">
        <v>49</v>
      </c>
      <c r="D9" s="5" t="s">
        <v>35</v>
      </c>
      <c r="E9" s="5">
        <v>10000</v>
      </c>
      <c r="F9" s="5" t="s">
        <v>12</v>
      </c>
      <c r="G9" s="5">
        <v>86.68</v>
      </c>
      <c r="H9" s="5">
        <v>86.92</v>
      </c>
      <c r="I9" s="5">
        <v>86.2</v>
      </c>
      <c r="J9" s="5">
        <v>86.92</v>
      </c>
      <c r="K9" s="5">
        <f t="shared" si="0"/>
        <v>-0.23999999999999488</v>
      </c>
      <c r="L9" s="5">
        <f t="shared" si="1"/>
        <v>-2399.9999999999491</v>
      </c>
      <c r="M9" t="s">
        <v>33</v>
      </c>
    </row>
    <row r="10" spans="1:13">
      <c r="A10" s="6">
        <v>44441</v>
      </c>
      <c r="B10" s="5" t="s">
        <v>20</v>
      </c>
      <c r="C10" s="5" t="s">
        <v>49</v>
      </c>
      <c r="D10" s="5" t="s">
        <v>35</v>
      </c>
      <c r="E10" s="5">
        <v>5000</v>
      </c>
      <c r="F10" s="5" t="s">
        <v>10</v>
      </c>
      <c r="G10" s="5">
        <v>244.8</v>
      </c>
      <c r="H10" s="5">
        <v>243.7</v>
      </c>
      <c r="I10" s="5">
        <v>247</v>
      </c>
      <c r="J10" s="5">
        <v>243.7</v>
      </c>
      <c r="K10" s="5">
        <f t="shared" si="0"/>
        <v>-1.1000000000000227</v>
      </c>
      <c r="L10" s="5">
        <f t="shared" si="1"/>
        <v>-5500.0000000001137</v>
      </c>
      <c r="M10" t="s">
        <v>33</v>
      </c>
    </row>
    <row r="11" spans="1:13">
      <c r="A11" s="30">
        <v>44442</v>
      </c>
      <c r="B11" s="5" t="s">
        <v>14</v>
      </c>
      <c r="C11" s="5" t="s">
        <v>49</v>
      </c>
      <c r="D11" s="5" t="s">
        <v>35</v>
      </c>
      <c r="E11" s="5">
        <v>5000</v>
      </c>
      <c r="F11" s="5" t="s">
        <v>12</v>
      </c>
      <c r="G11" s="5">
        <v>181.05</v>
      </c>
      <c r="H11" s="5">
        <v>182.1</v>
      </c>
      <c r="I11" s="5">
        <v>179</v>
      </c>
      <c r="J11" s="5">
        <v>182.1</v>
      </c>
      <c r="K11" s="5">
        <f t="shared" si="0"/>
        <v>-1.0499999999999829</v>
      </c>
      <c r="L11" s="5">
        <f t="shared" si="1"/>
        <v>-5249.9999999999145</v>
      </c>
      <c r="M11" t="s">
        <v>33</v>
      </c>
    </row>
    <row r="12" spans="1:13">
      <c r="A12" s="30">
        <v>44442</v>
      </c>
      <c r="B12" s="5" t="s">
        <v>59</v>
      </c>
      <c r="C12" s="5" t="s">
        <v>48</v>
      </c>
      <c r="D12" s="5" t="s">
        <v>35</v>
      </c>
      <c r="E12" s="5">
        <v>10000</v>
      </c>
      <c r="F12" s="5" t="s">
        <v>12</v>
      </c>
      <c r="G12" s="5">
        <v>0.26</v>
      </c>
      <c r="H12" s="5">
        <v>0.41</v>
      </c>
      <c r="I12" s="5"/>
      <c r="J12" s="5">
        <v>0.41</v>
      </c>
      <c r="K12" s="5">
        <f t="shared" si="0"/>
        <v>-0.14999999999999997</v>
      </c>
      <c r="L12" s="5">
        <f t="shared" si="1"/>
        <v>-1499.9999999999998</v>
      </c>
      <c r="M12" t="s">
        <v>33</v>
      </c>
    </row>
    <row r="13" spans="1:13">
      <c r="A13" s="30">
        <v>44442</v>
      </c>
      <c r="B13" s="5" t="s">
        <v>37</v>
      </c>
      <c r="C13" s="5" t="s">
        <v>49</v>
      </c>
      <c r="D13" s="5" t="s">
        <v>35</v>
      </c>
      <c r="E13" s="5">
        <v>10</v>
      </c>
      <c r="F13" s="5" t="s">
        <v>10</v>
      </c>
      <c r="G13" s="5">
        <v>63580</v>
      </c>
      <c r="H13" s="5">
        <v>63150</v>
      </c>
      <c r="I13" s="5">
        <v>64450</v>
      </c>
      <c r="J13" s="5">
        <v>64160</v>
      </c>
      <c r="K13" s="5">
        <f t="shared" si="0"/>
        <v>580</v>
      </c>
      <c r="L13" s="5">
        <f t="shared" si="1"/>
        <v>5800</v>
      </c>
      <c r="M13" t="s">
        <v>32</v>
      </c>
    </row>
    <row r="14" spans="1:13">
      <c r="A14" s="30">
        <v>44445</v>
      </c>
      <c r="B14" s="5" t="s">
        <v>41</v>
      </c>
      <c r="C14" s="5" t="s">
        <v>49</v>
      </c>
      <c r="D14" s="5" t="s">
        <v>36</v>
      </c>
      <c r="E14" s="5">
        <v>5000</v>
      </c>
      <c r="F14" s="5" t="s">
        <v>10</v>
      </c>
      <c r="G14" s="5">
        <v>216.6</v>
      </c>
      <c r="H14" s="5">
        <v>215.5</v>
      </c>
      <c r="I14" s="5">
        <v>219</v>
      </c>
      <c r="J14" s="5">
        <v>217.45</v>
      </c>
      <c r="K14" s="5">
        <f t="shared" si="0"/>
        <v>0.84999999999999432</v>
      </c>
      <c r="L14" s="5">
        <f t="shared" si="1"/>
        <v>4249.9999999999718</v>
      </c>
      <c r="M14" t="s">
        <v>32</v>
      </c>
    </row>
    <row r="15" spans="1:13">
      <c r="A15" s="30">
        <v>44445</v>
      </c>
      <c r="B15" s="5" t="s">
        <v>39</v>
      </c>
      <c r="C15" s="5" t="s">
        <v>49</v>
      </c>
      <c r="D15" t="s">
        <v>36</v>
      </c>
      <c r="E15" s="5">
        <v>10000</v>
      </c>
      <c r="F15" s="5" t="s">
        <v>10</v>
      </c>
      <c r="G15" s="5">
        <v>86.96</v>
      </c>
      <c r="H15" s="5">
        <v>86.8</v>
      </c>
      <c r="I15" s="5">
        <v>87.3</v>
      </c>
      <c r="J15" s="5">
        <v>86.95</v>
      </c>
      <c r="K15" s="5">
        <f t="shared" si="0"/>
        <v>-9.9999999999909051E-3</v>
      </c>
      <c r="L15" s="5">
        <f t="shared" si="1"/>
        <v>-99.999999999909051</v>
      </c>
      <c r="M15" t="s">
        <v>33</v>
      </c>
    </row>
    <row r="16" spans="1:13">
      <c r="A16" s="30">
        <v>44445</v>
      </c>
      <c r="B16" s="5" t="s">
        <v>14</v>
      </c>
      <c r="C16" s="5" t="s">
        <v>49</v>
      </c>
      <c r="D16" s="5" t="s">
        <v>36</v>
      </c>
      <c r="E16" s="5">
        <v>5000</v>
      </c>
      <c r="F16" s="5" t="s">
        <v>10</v>
      </c>
      <c r="G16" s="5">
        <v>183.3</v>
      </c>
      <c r="H16" s="5">
        <v>182.3</v>
      </c>
      <c r="I16" s="5">
        <v>186</v>
      </c>
      <c r="J16" s="5">
        <v>182.3</v>
      </c>
      <c r="K16" s="5">
        <f t="shared" si="0"/>
        <v>-1</v>
      </c>
      <c r="L16" s="5">
        <f t="shared" si="1"/>
        <v>-5000</v>
      </c>
      <c r="M16" t="s">
        <v>33</v>
      </c>
    </row>
    <row r="17" spans="1:13">
      <c r="A17" s="30">
        <v>44445</v>
      </c>
      <c r="B17" s="5" t="s">
        <v>43</v>
      </c>
      <c r="C17" s="5" t="s">
        <v>48</v>
      </c>
      <c r="D17" s="5" t="s">
        <v>36</v>
      </c>
      <c r="E17" s="5">
        <v>10000</v>
      </c>
      <c r="F17" s="5" t="s">
        <v>10</v>
      </c>
      <c r="G17" s="5">
        <v>101.35</v>
      </c>
      <c r="H17" s="5">
        <v>101.25</v>
      </c>
      <c r="I17" s="5">
        <v>101.7</v>
      </c>
      <c r="J17" s="5">
        <v>101.42</v>
      </c>
      <c r="K17" s="5">
        <f t="shared" si="0"/>
        <v>7.000000000000739E-2</v>
      </c>
      <c r="L17" s="5">
        <f t="shared" si="1"/>
        <v>700.0000000000739</v>
      </c>
      <c r="M17" t="s">
        <v>32</v>
      </c>
    </row>
    <row r="18" spans="1:13">
      <c r="A18" s="30">
        <v>44445</v>
      </c>
      <c r="B18" s="5" t="s">
        <v>54</v>
      </c>
      <c r="C18" s="5" t="s">
        <v>48</v>
      </c>
      <c r="D18" s="5" t="s">
        <v>35</v>
      </c>
      <c r="E18" s="5">
        <v>10000</v>
      </c>
      <c r="F18" s="5" t="s">
        <v>10</v>
      </c>
      <c r="G18" s="5">
        <v>66.680000000000007</v>
      </c>
      <c r="H18" s="5">
        <v>66.45</v>
      </c>
      <c r="I18" s="5">
        <v>67</v>
      </c>
      <c r="J18" s="5">
        <v>66.86</v>
      </c>
      <c r="K18" s="5">
        <f t="shared" si="0"/>
        <v>0.17999999999999261</v>
      </c>
      <c r="L18" s="5">
        <f t="shared" si="1"/>
        <v>1799.9999999999261</v>
      </c>
      <c r="M18" t="s">
        <v>32</v>
      </c>
    </row>
    <row r="19" spans="1:13">
      <c r="A19" s="30">
        <v>44445</v>
      </c>
      <c r="B19" s="5" t="s">
        <v>42</v>
      </c>
      <c r="C19" s="5" t="s">
        <v>48</v>
      </c>
      <c r="D19" s="5" t="s">
        <v>35</v>
      </c>
      <c r="E19" s="5">
        <v>20</v>
      </c>
      <c r="F19" s="5" t="s">
        <v>10</v>
      </c>
      <c r="G19" s="5">
        <v>47317.5</v>
      </c>
      <c r="H19" s="5">
        <v>47050</v>
      </c>
      <c r="I19" s="5">
        <v>47800</v>
      </c>
      <c r="J19" s="5">
        <v>47050</v>
      </c>
      <c r="K19" s="5">
        <f t="shared" si="0"/>
        <v>-267.5</v>
      </c>
      <c r="L19" s="5">
        <f t="shared" si="1"/>
        <v>-5350</v>
      </c>
      <c r="M19" t="s">
        <v>33</v>
      </c>
    </row>
    <row r="20" spans="1:13">
      <c r="A20" s="30">
        <v>44446</v>
      </c>
      <c r="B20" s="5" t="s">
        <v>20</v>
      </c>
      <c r="C20" s="5" t="s">
        <v>49</v>
      </c>
      <c r="D20" s="5" t="s">
        <v>36</v>
      </c>
      <c r="E20" s="5">
        <v>5000</v>
      </c>
      <c r="F20" s="5" t="s">
        <v>10</v>
      </c>
      <c r="G20" s="5">
        <v>245.6</v>
      </c>
      <c r="H20" s="5">
        <v>244.9</v>
      </c>
      <c r="I20" s="5">
        <v>247</v>
      </c>
      <c r="J20" s="5">
        <v>246.3</v>
      </c>
      <c r="K20" s="5">
        <f t="shared" si="0"/>
        <v>0.70000000000001705</v>
      </c>
      <c r="L20" s="5">
        <f t="shared" si="1"/>
        <v>3500.0000000000855</v>
      </c>
      <c r="M20" t="s">
        <v>32</v>
      </c>
    </row>
    <row r="21" spans="1:13">
      <c r="A21" s="30">
        <v>44446</v>
      </c>
      <c r="B21" s="5" t="s">
        <v>41</v>
      </c>
      <c r="C21" s="5" t="s">
        <v>49</v>
      </c>
      <c r="D21" s="5" t="s">
        <v>35</v>
      </c>
      <c r="E21" s="5">
        <v>5000</v>
      </c>
      <c r="F21" s="5" t="s">
        <v>10</v>
      </c>
      <c r="G21" s="5">
        <v>218.4</v>
      </c>
      <c r="H21" s="5">
        <v>217</v>
      </c>
      <c r="I21" s="5">
        <v>221</v>
      </c>
      <c r="J21" s="5">
        <v>220</v>
      </c>
      <c r="K21" s="5">
        <f t="shared" si="0"/>
        <v>1.5999999999999943</v>
      </c>
      <c r="L21" s="5">
        <f t="shared" si="1"/>
        <v>7999.9999999999718</v>
      </c>
      <c r="M21" t="s">
        <v>32</v>
      </c>
    </row>
    <row r="22" spans="1:13">
      <c r="A22" s="30">
        <v>44446</v>
      </c>
      <c r="B22" s="5" t="s">
        <v>39</v>
      </c>
      <c r="C22" s="5" t="s">
        <v>49</v>
      </c>
      <c r="D22" s="5" t="s">
        <v>35</v>
      </c>
      <c r="E22" s="5">
        <v>10000</v>
      </c>
      <c r="F22" s="5" t="s">
        <v>10</v>
      </c>
      <c r="G22" s="5">
        <v>87.17</v>
      </c>
      <c r="H22" s="5">
        <v>87.02</v>
      </c>
      <c r="I22" s="5">
        <v>87.45</v>
      </c>
      <c r="J22" s="5">
        <v>87.3</v>
      </c>
      <c r="K22" s="5">
        <f t="shared" si="0"/>
        <v>0.12999999999999545</v>
      </c>
      <c r="L22" s="5">
        <f t="shared" si="1"/>
        <v>1299.9999999999545</v>
      </c>
      <c r="M22" t="s">
        <v>32</v>
      </c>
    </row>
    <row r="23" spans="1:13">
      <c r="A23" s="30">
        <v>44446</v>
      </c>
      <c r="B23" s="5" t="s">
        <v>37</v>
      </c>
      <c r="C23" s="5" t="s">
        <v>49</v>
      </c>
      <c r="D23" s="5" t="s">
        <v>35</v>
      </c>
      <c r="E23" s="5">
        <v>10</v>
      </c>
      <c r="F23" s="5" t="s">
        <v>10</v>
      </c>
      <c r="G23" s="5">
        <v>64800</v>
      </c>
      <c r="H23" s="5">
        <v>64340</v>
      </c>
      <c r="I23" s="5">
        <v>65650</v>
      </c>
      <c r="J23" s="5">
        <v>65230</v>
      </c>
      <c r="K23" s="5">
        <f t="shared" si="0"/>
        <v>430</v>
      </c>
      <c r="L23" s="5">
        <f t="shared" si="1"/>
        <v>4300</v>
      </c>
      <c r="M23" t="s">
        <v>32</v>
      </c>
    </row>
    <row r="24" spans="1:13">
      <c r="A24" s="30">
        <v>44446</v>
      </c>
      <c r="B24" s="5" t="s">
        <v>56</v>
      </c>
      <c r="C24" s="5" t="s">
        <v>48</v>
      </c>
      <c r="D24" s="5" t="s">
        <v>36</v>
      </c>
      <c r="E24" s="5">
        <v>50</v>
      </c>
      <c r="F24" s="5" t="s">
        <v>10</v>
      </c>
      <c r="G24" s="5">
        <v>14275</v>
      </c>
      <c r="H24" s="5">
        <v>14200</v>
      </c>
      <c r="I24" s="5">
        <v>14450</v>
      </c>
      <c r="J24" s="5">
        <v>14200</v>
      </c>
      <c r="K24" s="5">
        <f t="shared" si="0"/>
        <v>-75</v>
      </c>
      <c r="L24" s="5">
        <f t="shared" si="1"/>
        <v>-3750</v>
      </c>
      <c r="M24" t="s">
        <v>33</v>
      </c>
    </row>
    <row r="25" spans="1:13">
      <c r="A25" s="30">
        <v>44446</v>
      </c>
      <c r="B25" s="5" t="s">
        <v>56</v>
      </c>
      <c r="C25" s="5" t="s">
        <v>48</v>
      </c>
      <c r="D25" s="5" t="s">
        <v>35</v>
      </c>
      <c r="E25" s="5">
        <v>50</v>
      </c>
      <c r="F25" s="5" t="s">
        <v>10</v>
      </c>
      <c r="G25" s="5">
        <v>14170</v>
      </c>
      <c r="H25" s="5">
        <v>14070</v>
      </c>
      <c r="I25" s="5">
        <v>14300</v>
      </c>
      <c r="J25" s="5">
        <v>14140</v>
      </c>
      <c r="K25" s="5">
        <f t="shared" si="0"/>
        <v>-30</v>
      </c>
      <c r="L25" s="5">
        <f t="shared" si="1"/>
        <v>-1500</v>
      </c>
      <c r="M25" t="s">
        <v>33</v>
      </c>
    </row>
    <row r="26" spans="1:13">
      <c r="A26" s="30">
        <v>44446</v>
      </c>
      <c r="B26" s="5" t="s">
        <v>42</v>
      </c>
      <c r="C26" s="5" t="s">
        <v>48</v>
      </c>
      <c r="D26" s="5" t="s">
        <v>35</v>
      </c>
      <c r="E26" s="5">
        <v>20</v>
      </c>
      <c r="F26" s="5" t="s">
        <v>10</v>
      </c>
      <c r="G26" s="5">
        <v>46985</v>
      </c>
      <c r="H26" s="5">
        <v>46850</v>
      </c>
      <c r="I26" s="5">
        <v>47300</v>
      </c>
      <c r="J26" s="5">
        <v>47100</v>
      </c>
      <c r="K26" s="5">
        <f t="shared" si="0"/>
        <v>115</v>
      </c>
      <c r="L26" s="5">
        <f t="shared" si="1"/>
        <v>2300</v>
      </c>
      <c r="M26" t="s">
        <v>32</v>
      </c>
    </row>
    <row r="27" spans="1:13">
      <c r="A27" s="30">
        <v>44447</v>
      </c>
      <c r="B27" s="5" t="s">
        <v>20</v>
      </c>
      <c r="C27" s="5" t="s">
        <v>48</v>
      </c>
      <c r="D27" s="5" t="s">
        <v>35</v>
      </c>
      <c r="E27" s="5">
        <v>5000</v>
      </c>
      <c r="F27" s="5" t="s">
        <v>10</v>
      </c>
      <c r="G27" s="5">
        <v>250</v>
      </c>
      <c r="H27" s="5">
        <v>248.9</v>
      </c>
      <c r="I27" s="5">
        <v>252</v>
      </c>
      <c r="J27" s="5">
        <v>251</v>
      </c>
      <c r="K27" s="5">
        <f t="shared" si="0"/>
        <v>1</v>
      </c>
      <c r="L27" s="5">
        <f t="shared" si="1"/>
        <v>5000</v>
      </c>
      <c r="M27" t="s">
        <v>32</v>
      </c>
    </row>
    <row r="28" spans="1:13">
      <c r="A28" s="30">
        <v>44447</v>
      </c>
      <c r="B28" s="5" t="s">
        <v>43</v>
      </c>
      <c r="C28" s="5" t="s">
        <v>48</v>
      </c>
      <c r="D28" s="5" t="s">
        <v>36</v>
      </c>
      <c r="E28" s="5">
        <v>10000</v>
      </c>
      <c r="F28" s="5" t="s">
        <v>12</v>
      </c>
      <c r="G28" s="5">
        <v>101.45</v>
      </c>
      <c r="H28" s="5">
        <v>101.66</v>
      </c>
      <c r="I28" s="5">
        <v>101.2</v>
      </c>
      <c r="J28" s="5">
        <v>101.37</v>
      </c>
      <c r="K28" s="5">
        <f t="shared" si="0"/>
        <v>7.9999999999998295E-2</v>
      </c>
      <c r="L28" s="5">
        <f t="shared" si="1"/>
        <v>799.99999999998295</v>
      </c>
      <c r="M28" t="s">
        <v>32</v>
      </c>
    </row>
    <row r="29" spans="1:13">
      <c r="A29" s="30">
        <v>44448</v>
      </c>
      <c r="B29" s="5" t="s">
        <v>54</v>
      </c>
      <c r="C29" s="5" t="s">
        <v>49</v>
      </c>
      <c r="D29" s="5" t="s">
        <v>36</v>
      </c>
      <c r="E29" s="5">
        <v>10000</v>
      </c>
      <c r="F29" s="5" t="s">
        <v>10</v>
      </c>
      <c r="G29" s="5">
        <v>67.040000000000006</v>
      </c>
      <c r="H29" s="5">
        <v>66.900000000000006</v>
      </c>
      <c r="I29" s="5">
        <v>67.400000000000006</v>
      </c>
      <c r="J29" s="5">
        <v>67.02</v>
      </c>
      <c r="K29" s="5">
        <f t="shared" si="0"/>
        <v>-2.0000000000010232E-2</v>
      </c>
      <c r="L29" s="5">
        <f t="shared" si="1"/>
        <v>-200.00000000010232</v>
      </c>
      <c r="M29" t="s">
        <v>33</v>
      </c>
    </row>
    <row r="30" spans="1:13">
      <c r="A30" s="30">
        <v>44448</v>
      </c>
      <c r="B30" s="5" t="s">
        <v>41</v>
      </c>
      <c r="C30" s="5" t="s">
        <v>49</v>
      </c>
      <c r="D30" s="5" t="s">
        <v>36</v>
      </c>
      <c r="E30" s="5">
        <v>5000</v>
      </c>
      <c r="F30" s="5" t="s">
        <v>10</v>
      </c>
      <c r="G30" s="5">
        <v>224.9</v>
      </c>
      <c r="H30" s="5">
        <v>223.5</v>
      </c>
      <c r="I30" s="5">
        <v>228</v>
      </c>
      <c r="J30" s="5">
        <v>223.5</v>
      </c>
      <c r="K30" s="5">
        <f t="shared" si="0"/>
        <v>-1.4000000000000057</v>
      </c>
      <c r="L30" s="5">
        <f t="shared" si="1"/>
        <v>-7000.0000000000282</v>
      </c>
      <c r="M30" t="s">
        <v>33</v>
      </c>
    </row>
    <row r="31" spans="1:13">
      <c r="A31" s="30">
        <v>44448</v>
      </c>
      <c r="B31" s="5" t="s">
        <v>37</v>
      </c>
      <c r="C31" s="5" t="s">
        <v>49</v>
      </c>
      <c r="D31" s="5" t="s">
        <v>36</v>
      </c>
      <c r="E31" s="5">
        <v>10</v>
      </c>
      <c r="F31" s="5" t="s">
        <v>10</v>
      </c>
      <c r="G31" s="5">
        <v>64080</v>
      </c>
      <c r="H31" s="5">
        <v>63700</v>
      </c>
      <c r="I31" s="5">
        <v>64750</v>
      </c>
      <c r="J31" s="5">
        <v>64492.5</v>
      </c>
      <c r="K31" s="5">
        <f t="shared" si="0"/>
        <v>412.5</v>
      </c>
      <c r="L31" s="5">
        <f t="shared" si="1"/>
        <v>4125</v>
      </c>
      <c r="M31" t="s">
        <v>32</v>
      </c>
    </row>
    <row r="32" spans="1:13">
      <c r="A32" s="30">
        <v>44448</v>
      </c>
      <c r="B32" s="5" t="s">
        <v>20</v>
      </c>
      <c r="C32" s="5" t="s">
        <v>48</v>
      </c>
      <c r="D32" s="5" t="s">
        <v>36</v>
      </c>
      <c r="E32" s="5">
        <v>5000</v>
      </c>
      <c r="F32" s="5" t="s">
        <v>10</v>
      </c>
      <c r="G32" s="5">
        <v>252.15</v>
      </c>
      <c r="H32" s="5">
        <v>251</v>
      </c>
      <c r="I32" s="5">
        <v>254</v>
      </c>
      <c r="J32" s="5">
        <v>252.8</v>
      </c>
      <c r="K32" s="5">
        <f t="shared" si="0"/>
        <v>0.65000000000000568</v>
      </c>
      <c r="L32" s="5">
        <f t="shared" si="1"/>
        <v>3250.0000000000282</v>
      </c>
      <c r="M32" t="s">
        <v>32</v>
      </c>
    </row>
    <row r="33" spans="1:13">
      <c r="A33" s="30">
        <v>44448</v>
      </c>
      <c r="B33" s="5" t="s">
        <v>37</v>
      </c>
      <c r="C33" s="5" t="s">
        <v>48</v>
      </c>
      <c r="D33" s="5" t="s">
        <v>36</v>
      </c>
      <c r="E33" s="5">
        <v>10</v>
      </c>
      <c r="F33" s="5" t="s">
        <v>12</v>
      </c>
      <c r="G33" s="5">
        <v>64650</v>
      </c>
      <c r="H33" s="5">
        <v>64850</v>
      </c>
      <c r="I33" s="5">
        <v>64100</v>
      </c>
      <c r="J33" s="5">
        <v>64530</v>
      </c>
      <c r="K33" s="5">
        <f t="shared" ref="K33:K95" si="2">IF(F33="BUY",J33-G33,G33-J33)</f>
        <v>120</v>
      </c>
      <c r="L33" s="5">
        <f t="shared" si="1"/>
        <v>1200</v>
      </c>
      <c r="M33" t="s">
        <v>32</v>
      </c>
    </row>
    <row r="34" spans="1:13">
      <c r="A34" s="30">
        <v>44448</v>
      </c>
      <c r="B34" s="5" t="s">
        <v>42</v>
      </c>
      <c r="C34" s="5" t="s">
        <v>48</v>
      </c>
      <c r="D34" s="5" t="s">
        <v>36</v>
      </c>
      <c r="E34" s="5">
        <v>20</v>
      </c>
      <c r="F34" s="5" t="s">
        <v>10</v>
      </c>
      <c r="G34" s="5">
        <v>46930</v>
      </c>
      <c r="H34" s="5">
        <v>46750</v>
      </c>
      <c r="I34" s="5">
        <v>47100</v>
      </c>
      <c r="J34" s="5">
        <v>46950</v>
      </c>
      <c r="K34" s="5">
        <f t="shared" si="2"/>
        <v>20</v>
      </c>
      <c r="L34" s="5">
        <f t="shared" si="1"/>
        <v>400</v>
      </c>
      <c r="M34" t="s">
        <v>32</v>
      </c>
    </row>
    <row r="35" spans="1:13">
      <c r="A35" s="30">
        <v>44452</v>
      </c>
      <c r="B35" s="5" t="s">
        <v>17</v>
      </c>
      <c r="C35" s="5" t="s">
        <v>49</v>
      </c>
      <c r="D35" s="5" t="s">
        <v>36</v>
      </c>
      <c r="E35" s="5">
        <v>2500</v>
      </c>
      <c r="F35" s="5" t="s">
        <v>10</v>
      </c>
      <c r="G35" s="5">
        <v>743.2</v>
      </c>
      <c r="H35" s="5">
        <v>739.9</v>
      </c>
      <c r="I35" s="5">
        <v>751</v>
      </c>
      <c r="J35" s="5">
        <v>746.15</v>
      </c>
      <c r="K35" s="5">
        <f t="shared" si="2"/>
        <v>2.9499999999999318</v>
      </c>
      <c r="L35" s="5">
        <f t="shared" si="1"/>
        <v>7374.999999999829</v>
      </c>
      <c r="M35" t="s">
        <v>32</v>
      </c>
    </row>
    <row r="36" spans="1:13">
      <c r="A36" s="30">
        <v>44452</v>
      </c>
      <c r="B36" s="5" t="s">
        <v>38</v>
      </c>
      <c r="C36" s="5" t="s">
        <v>49</v>
      </c>
      <c r="D36" s="5" t="s">
        <v>36</v>
      </c>
      <c r="E36" s="5">
        <v>100</v>
      </c>
      <c r="F36" s="16" t="s">
        <v>10</v>
      </c>
      <c r="G36" s="5">
        <v>5178</v>
      </c>
      <c r="H36" s="5">
        <v>5147</v>
      </c>
      <c r="I36" s="5">
        <v>5250</v>
      </c>
      <c r="J36" s="5">
        <v>5216</v>
      </c>
      <c r="K36" s="5">
        <f t="shared" si="2"/>
        <v>38</v>
      </c>
      <c r="L36" s="5">
        <f t="shared" si="1"/>
        <v>3800</v>
      </c>
      <c r="M36" t="s">
        <v>32</v>
      </c>
    </row>
    <row r="37" spans="1:13">
      <c r="A37" s="30">
        <v>44452</v>
      </c>
      <c r="B37" s="5" t="s">
        <v>42</v>
      </c>
      <c r="C37" s="5" t="s">
        <v>49</v>
      </c>
      <c r="D37" s="5" t="s">
        <v>36</v>
      </c>
      <c r="E37" s="5">
        <v>20</v>
      </c>
      <c r="F37" s="5" t="s">
        <v>10</v>
      </c>
      <c r="G37" s="5">
        <v>46850</v>
      </c>
      <c r="H37" s="5">
        <v>46700</v>
      </c>
      <c r="I37" s="5">
        <v>47200</v>
      </c>
      <c r="J37" s="5">
        <v>46960</v>
      </c>
      <c r="K37" s="5">
        <f t="shared" si="2"/>
        <v>110</v>
      </c>
      <c r="L37" s="5">
        <f t="shared" si="1"/>
        <v>2200</v>
      </c>
      <c r="M37" t="s">
        <v>32</v>
      </c>
    </row>
    <row r="38" spans="1:13">
      <c r="A38" s="30">
        <v>44452</v>
      </c>
      <c r="B38" s="5" t="s">
        <v>39</v>
      </c>
      <c r="C38" s="5" t="s">
        <v>48</v>
      </c>
      <c r="D38" s="5" t="s">
        <v>36</v>
      </c>
      <c r="E38" s="5">
        <v>10000</v>
      </c>
      <c r="F38" s="5" t="s">
        <v>10</v>
      </c>
      <c r="G38" s="5">
        <v>86.96</v>
      </c>
      <c r="H38" s="5">
        <v>86.84</v>
      </c>
      <c r="I38" s="5">
        <v>87.1</v>
      </c>
      <c r="J38" s="5">
        <v>87.055000000000007</v>
      </c>
      <c r="K38" s="5">
        <f t="shared" si="2"/>
        <v>9.5000000000013074E-2</v>
      </c>
      <c r="L38" s="5">
        <f t="shared" si="1"/>
        <v>950.00000000013074</v>
      </c>
      <c r="M38" t="s">
        <v>32</v>
      </c>
    </row>
    <row r="39" spans="1:13">
      <c r="A39" s="30">
        <v>44452</v>
      </c>
      <c r="B39" s="5" t="s">
        <v>14</v>
      </c>
      <c r="C39" s="5" t="s">
        <v>48</v>
      </c>
      <c r="D39" s="5" t="s">
        <v>36</v>
      </c>
      <c r="E39" s="5">
        <v>5000</v>
      </c>
      <c r="F39" s="5" t="s">
        <v>12</v>
      </c>
      <c r="G39" s="5">
        <v>187.5</v>
      </c>
      <c r="H39" s="5">
        <v>188.5</v>
      </c>
      <c r="I39" s="5">
        <v>186</v>
      </c>
      <c r="J39" s="5">
        <v>186.8</v>
      </c>
      <c r="K39" s="5">
        <f t="shared" si="2"/>
        <v>0.69999999999998863</v>
      </c>
      <c r="L39" s="5">
        <f t="shared" si="1"/>
        <v>3499.9999999999432</v>
      </c>
      <c r="M39" t="s">
        <v>32</v>
      </c>
    </row>
    <row r="40" spans="1:13">
      <c r="A40" s="30">
        <v>44452</v>
      </c>
      <c r="B40" s="5" t="s">
        <v>61</v>
      </c>
      <c r="C40" s="5" t="s">
        <v>48</v>
      </c>
      <c r="D40" s="5" t="s">
        <v>35</v>
      </c>
      <c r="E40" s="5">
        <v>50</v>
      </c>
      <c r="F40" s="5" t="s">
        <v>12</v>
      </c>
      <c r="G40" s="5">
        <v>16200</v>
      </c>
      <c r="H40" s="5">
        <v>16300</v>
      </c>
      <c r="I40" s="5">
        <v>16000</v>
      </c>
      <c r="J40" s="5">
        <v>16095</v>
      </c>
      <c r="K40" s="5">
        <f t="shared" si="2"/>
        <v>105</v>
      </c>
      <c r="L40" s="5">
        <f t="shared" si="1"/>
        <v>5250</v>
      </c>
      <c r="M40" t="s">
        <v>32</v>
      </c>
    </row>
    <row r="41" spans="1:13">
      <c r="A41" s="30">
        <v>44452</v>
      </c>
      <c r="B41" s="5" t="s">
        <v>45</v>
      </c>
      <c r="C41" s="5" t="s">
        <v>48</v>
      </c>
      <c r="D41" s="5" t="s">
        <v>36</v>
      </c>
      <c r="E41" s="5">
        <v>1250</v>
      </c>
      <c r="F41" s="5" t="s">
        <v>12</v>
      </c>
      <c r="G41" s="5">
        <v>380.75</v>
      </c>
      <c r="H41" s="5">
        <v>385</v>
      </c>
      <c r="I41" s="5">
        <v>371</v>
      </c>
      <c r="J41" s="5">
        <v>385</v>
      </c>
      <c r="K41" s="5">
        <f t="shared" si="2"/>
        <v>-4.25</v>
      </c>
      <c r="L41" s="5">
        <f t="shared" si="1"/>
        <v>-5312.5</v>
      </c>
      <c r="M41" t="s">
        <v>33</v>
      </c>
    </row>
    <row r="42" spans="1:13">
      <c r="A42" s="30">
        <v>44453</v>
      </c>
      <c r="B42" s="5" t="s">
        <v>20</v>
      </c>
      <c r="C42" s="5" t="s">
        <v>49</v>
      </c>
      <c r="D42" s="5" t="s">
        <v>36</v>
      </c>
      <c r="E42" s="5">
        <v>5000</v>
      </c>
      <c r="F42" s="5" t="s">
        <v>12</v>
      </c>
      <c r="G42" s="5">
        <v>250.7</v>
      </c>
      <c r="H42" s="5">
        <v>251.8</v>
      </c>
      <c r="I42" s="5">
        <v>248</v>
      </c>
      <c r="J42" s="5">
        <v>249.6</v>
      </c>
      <c r="K42" s="5">
        <f t="shared" si="2"/>
        <v>1.0999999999999943</v>
      </c>
      <c r="L42" s="5">
        <f t="shared" si="1"/>
        <v>5499.9999999999718</v>
      </c>
      <c r="M42" t="s">
        <v>32</v>
      </c>
    </row>
    <row r="43" spans="1:13">
      <c r="A43" s="30">
        <v>44453</v>
      </c>
      <c r="B43" s="5" t="s">
        <v>46</v>
      </c>
      <c r="C43" s="5" t="s">
        <v>48</v>
      </c>
      <c r="D43" s="5" t="s">
        <v>36</v>
      </c>
      <c r="E43" s="5">
        <v>10000</v>
      </c>
      <c r="F43" s="5" t="s">
        <v>10</v>
      </c>
      <c r="G43" s="5">
        <v>67.06</v>
      </c>
      <c r="H43" s="5">
        <v>66.89</v>
      </c>
      <c r="I43" s="5">
        <v>67.25</v>
      </c>
      <c r="J43" s="5">
        <v>67.040000000000006</v>
      </c>
      <c r="K43" s="5">
        <f t="shared" si="2"/>
        <v>-1.9999999999996021E-2</v>
      </c>
      <c r="L43" s="5">
        <f t="shared" si="1"/>
        <v>-199.99999999996021</v>
      </c>
      <c r="M43" t="s">
        <v>33</v>
      </c>
    </row>
    <row r="44" spans="1:13">
      <c r="A44" s="30">
        <v>44453</v>
      </c>
      <c r="B44" s="5" t="s">
        <v>42</v>
      </c>
      <c r="C44" s="5" t="s">
        <v>48</v>
      </c>
      <c r="D44" s="5" t="s">
        <v>36</v>
      </c>
      <c r="E44" s="5">
        <v>20</v>
      </c>
      <c r="F44" s="5" t="s">
        <v>10</v>
      </c>
      <c r="G44" s="5">
        <v>46850</v>
      </c>
      <c r="H44" s="5">
        <v>46650</v>
      </c>
      <c r="I44" s="5">
        <v>47150</v>
      </c>
      <c r="J44" s="5">
        <v>46995</v>
      </c>
      <c r="K44" s="5">
        <f t="shared" si="2"/>
        <v>145</v>
      </c>
      <c r="L44" s="5">
        <f t="shared" si="1"/>
        <v>2900</v>
      </c>
      <c r="M44" t="s">
        <v>32</v>
      </c>
    </row>
    <row r="45" spans="1:13">
      <c r="A45" s="30">
        <v>44453</v>
      </c>
      <c r="B45" s="5" t="s">
        <v>37</v>
      </c>
      <c r="C45" s="5" t="s">
        <v>48</v>
      </c>
      <c r="D45" s="5" t="s">
        <v>35</v>
      </c>
      <c r="E45" s="5">
        <v>10</v>
      </c>
      <c r="F45" s="5" t="s">
        <v>10</v>
      </c>
      <c r="G45" s="5">
        <v>63550</v>
      </c>
      <c r="H45" s="5">
        <v>63250</v>
      </c>
      <c r="I45" s="5">
        <v>64400</v>
      </c>
      <c r="J45" s="5">
        <v>63800</v>
      </c>
      <c r="K45" s="5">
        <f t="shared" si="2"/>
        <v>250</v>
      </c>
      <c r="L45" s="5">
        <f t="shared" si="1"/>
        <v>2500</v>
      </c>
      <c r="M45" t="s">
        <v>32</v>
      </c>
    </row>
    <row r="46" spans="1:13">
      <c r="A46" s="30">
        <v>44453</v>
      </c>
      <c r="B46" s="5" t="s">
        <v>38</v>
      </c>
      <c r="C46" s="5" t="s">
        <v>48</v>
      </c>
      <c r="D46" s="5" t="s">
        <v>36</v>
      </c>
      <c r="E46" s="5">
        <v>100</v>
      </c>
      <c r="F46" s="5" t="s">
        <v>12</v>
      </c>
      <c r="G46" s="5">
        <v>5205</v>
      </c>
      <c r="H46" s="5">
        <v>5245</v>
      </c>
      <c r="I46" s="5">
        <v>5130</v>
      </c>
      <c r="J46" s="5">
        <v>5175</v>
      </c>
      <c r="K46" s="5">
        <f t="shared" si="2"/>
        <v>30</v>
      </c>
      <c r="L46" s="5">
        <f t="shared" si="1"/>
        <v>3000</v>
      </c>
      <c r="M46" t="s">
        <v>32</v>
      </c>
    </row>
    <row r="47" spans="1:13">
      <c r="A47" s="30">
        <v>44454</v>
      </c>
      <c r="B47" s="5" t="s">
        <v>20</v>
      </c>
      <c r="C47" s="5" t="s">
        <v>49</v>
      </c>
      <c r="D47" s="5" t="s">
        <v>36</v>
      </c>
      <c r="E47" s="5">
        <v>5000</v>
      </c>
      <c r="F47" s="5" t="s">
        <v>10</v>
      </c>
      <c r="G47" s="5">
        <v>253.1</v>
      </c>
      <c r="H47" s="5">
        <v>251.7</v>
      </c>
      <c r="I47" s="5">
        <v>256</v>
      </c>
      <c r="J47" s="5">
        <v>254.625</v>
      </c>
      <c r="K47" s="5">
        <f t="shared" si="2"/>
        <v>1.5250000000000057</v>
      </c>
      <c r="L47" s="5">
        <f t="shared" si="1"/>
        <v>7625.0000000000282</v>
      </c>
      <c r="M47" t="s">
        <v>32</v>
      </c>
    </row>
    <row r="48" spans="1:13">
      <c r="A48" s="30">
        <v>44454</v>
      </c>
      <c r="B48" s="5" t="s">
        <v>38</v>
      </c>
      <c r="C48" s="5" t="s">
        <v>49</v>
      </c>
      <c r="D48" s="5" t="s">
        <v>36</v>
      </c>
      <c r="E48" s="5">
        <v>100</v>
      </c>
      <c r="F48" s="5" t="s">
        <v>10</v>
      </c>
      <c r="G48" s="5">
        <v>5245</v>
      </c>
      <c r="H48" s="5">
        <v>5206</v>
      </c>
      <c r="I48" s="5">
        <v>5325</v>
      </c>
      <c r="J48" s="5">
        <v>5289</v>
      </c>
      <c r="K48" s="5">
        <f t="shared" si="2"/>
        <v>44</v>
      </c>
      <c r="L48" s="5">
        <f t="shared" si="1"/>
        <v>4400</v>
      </c>
      <c r="M48" t="s">
        <v>32</v>
      </c>
    </row>
    <row r="49" spans="1:13">
      <c r="A49" s="30">
        <v>44454</v>
      </c>
      <c r="B49" s="5" t="s">
        <v>56</v>
      </c>
      <c r="C49" s="5" t="s">
        <v>48</v>
      </c>
      <c r="D49" s="5" t="s">
        <v>35</v>
      </c>
      <c r="E49" s="5">
        <v>50</v>
      </c>
      <c r="F49" s="5" t="s">
        <v>10</v>
      </c>
      <c r="G49" s="5">
        <v>14080</v>
      </c>
      <c r="H49" s="5">
        <v>13980</v>
      </c>
      <c r="I49" s="5">
        <v>14300</v>
      </c>
      <c r="J49" s="5">
        <v>13980</v>
      </c>
      <c r="K49" s="5">
        <f t="shared" si="2"/>
        <v>-100</v>
      </c>
      <c r="L49" s="5">
        <f t="shared" si="1"/>
        <v>-5000</v>
      </c>
      <c r="M49" t="s">
        <v>33</v>
      </c>
    </row>
    <row r="50" spans="1:13">
      <c r="A50" s="30">
        <v>44455</v>
      </c>
      <c r="B50" s="5" t="s">
        <v>42</v>
      </c>
      <c r="C50" s="5" t="s">
        <v>48</v>
      </c>
      <c r="D50" s="5" t="s">
        <v>36</v>
      </c>
      <c r="E50" s="5">
        <v>20</v>
      </c>
      <c r="F50" s="5" t="s">
        <v>10</v>
      </c>
      <c r="G50" s="5">
        <v>46660</v>
      </c>
      <c r="H50" s="5">
        <v>46450</v>
      </c>
      <c r="I50" s="5">
        <v>47050</v>
      </c>
      <c r="J50" s="5">
        <v>46450</v>
      </c>
      <c r="K50" s="5">
        <f t="shared" si="2"/>
        <v>-210</v>
      </c>
      <c r="L50" s="5">
        <f t="shared" si="1"/>
        <v>-4200</v>
      </c>
      <c r="M50" t="s">
        <v>33</v>
      </c>
    </row>
    <row r="51" spans="1:13">
      <c r="A51" s="30">
        <v>44455</v>
      </c>
      <c r="B51" s="5" t="s">
        <v>39</v>
      </c>
      <c r="C51" s="5" t="s">
        <v>48</v>
      </c>
      <c r="D51" s="5" t="s">
        <v>35</v>
      </c>
      <c r="E51" s="5">
        <v>10000</v>
      </c>
      <c r="F51" s="5" t="s">
        <v>10</v>
      </c>
      <c r="G51" s="5">
        <v>86.61</v>
      </c>
      <c r="H51" s="5">
        <v>86.45</v>
      </c>
      <c r="I51" s="5">
        <v>87</v>
      </c>
      <c r="J51" s="5">
        <v>86.69</v>
      </c>
      <c r="K51" s="5">
        <f t="shared" si="2"/>
        <v>7.9999999999998295E-2</v>
      </c>
      <c r="L51" s="5">
        <f t="shared" si="1"/>
        <v>799.99999999998295</v>
      </c>
      <c r="M51" t="s">
        <v>32</v>
      </c>
    </row>
    <row r="52" spans="1:13">
      <c r="A52" s="30">
        <v>44456</v>
      </c>
      <c r="B52" s="5" t="s">
        <v>44</v>
      </c>
      <c r="C52" s="5" t="s">
        <v>48</v>
      </c>
      <c r="D52" s="5" t="s">
        <v>35</v>
      </c>
      <c r="E52" s="5">
        <v>10000</v>
      </c>
      <c r="F52" s="5" t="s">
        <v>10</v>
      </c>
      <c r="G52" s="5">
        <v>73.56</v>
      </c>
      <c r="H52" s="5">
        <v>73.42</v>
      </c>
      <c r="I52" s="5">
        <v>73.8</v>
      </c>
      <c r="J52" s="5">
        <v>73.83</v>
      </c>
      <c r="K52" s="5">
        <f t="shared" si="2"/>
        <v>0.26999999999999602</v>
      </c>
      <c r="L52" s="5">
        <f t="shared" si="1"/>
        <v>2699.99999999996</v>
      </c>
      <c r="M52" t="s">
        <v>32</v>
      </c>
    </row>
    <row r="53" spans="1:13">
      <c r="A53" s="30">
        <v>44456</v>
      </c>
      <c r="B53" s="5" t="s">
        <v>20</v>
      </c>
      <c r="C53" s="5" t="s">
        <v>48</v>
      </c>
      <c r="D53" s="5" t="s">
        <v>36</v>
      </c>
      <c r="E53" s="5">
        <v>5000</v>
      </c>
      <c r="F53" s="5" t="s">
        <v>10</v>
      </c>
      <c r="G53" s="5">
        <v>259</v>
      </c>
      <c r="H53" s="5">
        <v>258</v>
      </c>
      <c r="I53" s="5">
        <v>263</v>
      </c>
      <c r="J53" s="5">
        <v>258</v>
      </c>
      <c r="K53" s="5">
        <f t="shared" si="2"/>
        <v>-1</v>
      </c>
      <c r="L53" s="5">
        <f t="shared" si="1"/>
        <v>-5000</v>
      </c>
      <c r="M53" t="s">
        <v>33</v>
      </c>
    </row>
    <row r="54" spans="1:13">
      <c r="A54" s="30">
        <v>44456</v>
      </c>
      <c r="B54" s="5" t="s">
        <v>14</v>
      </c>
      <c r="C54" s="5" t="s">
        <v>48</v>
      </c>
      <c r="D54" s="5" t="s">
        <v>36</v>
      </c>
      <c r="E54" s="5">
        <v>5000</v>
      </c>
      <c r="F54" s="5" t="s">
        <v>10</v>
      </c>
      <c r="G54" s="5">
        <v>187.8</v>
      </c>
      <c r="H54" s="5">
        <v>186.6</v>
      </c>
      <c r="I54" s="5">
        <v>191</v>
      </c>
      <c r="J54" s="5">
        <v>186.6</v>
      </c>
      <c r="K54" s="5">
        <f t="shared" si="2"/>
        <v>-1.2000000000000171</v>
      </c>
      <c r="L54" s="5">
        <f t="shared" si="1"/>
        <v>-6000.0000000000855</v>
      </c>
      <c r="M54" t="s">
        <v>33</v>
      </c>
    </row>
    <row r="55" spans="1:13">
      <c r="A55" s="30">
        <v>44456</v>
      </c>
      <c r="B55" s="5" t="s">
        <v>37</v>
      </c>
      <c r="C55" s="5" t="s">
        <v>48</v>
      </c>
      <c r="D55" s="5" t="s">
        <v>35</v>
      </c>
      <c r="E55" s="5">
        <v>10</v>
      </c>
      <c r="F55" s="5" t="s">
        <v>12</v>
      </c>
      <c r="G55" s="5">
        <v>61000</v>
      </c>
      <c r="H55" s="5">
        <v>61500</v>
      </c>
      <c r="I55" s="5">
        <v>60000</v>
      </c>
      <c r="J55" s="5">
        <v>60085</v>
      </c>
      <c r="K55" s="5">
        <f t="shared" si="2"/>
        <v>915</v>
      </c>
      <c r="L55" s="5">
        <f t="shared" si="1"/>
        <v>9150</v>
      </c>
      <c r="M55" t="s">
        <v>32</v>
      </c>
    </row>
    <row r="56" spans="1:13">
      <c r="A56" s="30">
        <v>44456</v>
      </c>
      <c r="B56" s="5" t="s">
        <v>42</v>
      </c>
      <c r="C56" s="5" t="s">
        <v>48</v>
      </c>
      <c r="D56" s="5" t="s">
        <v>35</v>
      </c>
      <c r="E56" s="5">
        <v>20</v>
      </c>
      <c r="F56" s="5" t="s">
        <v>12</v>
      </c>
      <c r="G56" s="5">
        <v>46050</v>
      </c>
      <c r="H56" s="5">
        <v>46250</v>
      </c>
      <c r="I56" s="5">
        <v>45600</v>
      </c>
      <c r="J56" s="5">
        <v>45930</v>
      </c>
      <c r="K56" s="5">
        <f t="shared" si="2"/>
        <v>120</v>
      </c>
      <c r="L56" s="5">
        <f t="shared" si="1"/>
        <v>2400</v>
      </c>
      <c r="M56" t="s">
        <v>32</v>
      </c>
    </row>
    <row r="57" spans="1:13">
      <c r="A57" s="30">
        <v>44459</v>
      </c>
      <c r="B57" s="5" t="s">
        <v>41</v>
      </c>
      <c r="C57" s="5" t="s">
        <v>48</v>
      </c>
      <c r="D57" s="5" t="s">
        <v>36</v>
      </c>
      <c r="E57" s="5">
        <v>5000</v>
      </c>
      <c r="F57" s="5" t="s">
        <v>12</v>
      </c>
      <c r="G57" s="5">
        <v>226</v>
      </c>
      <c r="H57" s="5">
        <v>227.1</v>
      </c>
      <c r="I57" s="5">
        <v>224.5</v>
      </c>
      <c r="J57" s="5">
        <v>224.7</v>
      </c>
      <c r="K57" s="5">
        <f t="shared" si="2"/>
        <v>1.3000000000000114</v>
      </c>
      <c r="L57" s="5">
        <f t="shared" si="1"/>
        <v>6500.0000000000564</v>
      </c>
      <c r="M57" t="s">
        <v>32</v>
      </c>
    </row>
    <row r="58" spans="1:13">
      <c r="A58" s="30">
        <v>44459</v>
      </c>
      <c r="B58" s="5" t="s">
        <v>20</v>
      </c>
      <c r="C58" s="5" t="s">
        <v>48</v>
      </c>
      <c r="D58" s="5" t="s">
        <v>36</v>
      </c>
      <c r="E58" s="5">
        <v>5000</v>
      </c>
      <c r="F58" s="5" t="s">
        <v>62</v>
      </c>
      <c r="G58" s="5">
        <v>254.5</v>
      </c>
      <c r="H58" s="5">
        <v>255.5</v>
      </c>
      <c r="I58" s="5">
        <v>253</v>
      </c>
      <c r="J58" s="5">
        <v>253.5</v>
      </c>
      <c r="K58" s="5">
        <f t="shared" si="2"/>
        <v>1</v>
      </c>
      <c r="L58" s="5">
        <f t="shared" si="1"/>
        <v>5000</v>
      </c>
      <c r="M58" t="s">
        <v>32</v>
      </c>
    </row>
    <row r="59" spans="1:13">
      <c r="A59" s="30">
        <v>44459</v>
      </c>
      <c r="B59" s="5" t="s">
        <v>14</v>
      </c>
      <c r="C59" s="5" t="s">
        <v>48</v>
      </c>
      <c r="D59" s="5" t="s">
        <v>36</v>
      </c>
      <c r="E59" s="5">
        <v>5000</v>
      </c>
      <c r="F59" s="5" t="s">
        <v>12</v>
      </c>
      <c r="G59" s="5">
        <v>185.3</v>
      </c>
      <c r="H59" s="5">
        <v>186.3</v>
      </c>
      <c r="I59" s="5">
        <v>183.5</v>
      </c>
      <c r="J59" s="5">
        <v>184.95</v>
      </c>
      <c r="K59" s="5">
        <f t="shared" si="2"/>
        <v>0.35000000000002274</v>
      </c>
      <c r="L59" s="5">
        <f t="shared" si="1"/>
        <v>1750.0000000001137</v>
      </c>
      <c r="M59" t="s">
        <v>32</v>
      </c>
    </row>
    <row r="60" spans="1:13">
      <c r="A60" s="30">
        <v>44459</v>
      </c>
      <c r="B60" s="5" t="s">
        <v>42</v>
      </c>
      <c r="C60" s="5" t="s">
        <v>48</v>
      </c>
      <c r="D60" s="5" t="s">
        <v>36</v>
      </c>
      <c r="E60" s="5">
        <v>20</v>
      </c>
      <c r="F60" s="5" t="s">
        <v>12</v>
      </c>
      <c r="G60" s="5">
        <v>46180</v>
      </c>
      <c r="H60" s="5">
        <v>46300</v>
      </c>
      <c r="I60" s="5">
        <v>45800</v>
      </c>
      <c r="J60" s="5">
        <v>46300</v>
      </c>
      <c r="K60" s="5">
        <f t="shared" si="2"/>
        <v>-120</v>
      </c>
      <c r="L60" s="5">
        <f t="shared" si="1"/>
        <v>-2400</v>
      </c>
      <c r="M60" t="s">
        <v>33</v>
      </c>
    </row>
    <row r="61" spans="1:13">
      <c r="A61" s="30">
        <v>44459</v>
      </c>
      <c r="B61" s="5" t="s">
        <v>37</v>
      </c>
      <c r="C61" s="5" t="s">
        <v>48</v>
      </c>
      <c r="D61" s="5" t="s">
        <v>36</v>
      </c>
      <c r="E61" s="5">
        <v>10</v>
      </c>
      <c r="F61" s="5" t="s">
        <v>10</v>
      </c>
      <c r="G61" s="5">
        <v>60450</v>
      </c>
      <c r="H61" s="5">
        <v>60150</v>
      </c>
      <c r="I61" s="5">
        <v>60450</v>
      </c>
      <c r="J61" s="5">
        <v>60150</v>
      </c>
      <c r="K61" s="5">
        <f t="shared" si="2"/>
        <v>-300</v>
      </c>
      <c r="L61" s="5">
        <f t="shared" si="1"/>
        <v>-3000</v>
      </c>
      <c r="M61" t="s">
        <v>33</v>
      </c>
    </row>
    <row r="62" spans="1:13">
      <c r="A62" s="30">
        <v>44459</v>
      </c>
      <c r="B62" s="5" t="s">
        <v>39</v>
      </c>
      <c r="C62" s="5" t="s">
        <v>48</v>
      </c>
      <c r="D62" s="5" t="s">
        <v>35</v>
      </c>
      <c r="E62" s="5">
        <v>10000</v>
      </c>
      <c r="F62" s="5" t="s">
        <v>10</v>
      </c>
      <c r="G62" s="5">
        <v>86.43</v>
      </c>
      <c r="H62" s="5">
        <v>86.3</v>
      </c>
      <c r="I62" s="5">
        <v>86.75</v>
      </c>
      <c r="J62" s="5">
        <v>86.48</v>
      </c>
      <c r="K62" s="5">
        <f t="shared" si="2"/>
        <v>4.9999999999997158E-2</v>
      </c>
      <c r="L62" s="5">
        <f t="shared" si="1"/>
        <v>499.99999999997158</v>
      </c>
      <c r="M62" t="s">
        <v>32</v>
      </c>
    </row>
    <row r="63" spans="1:13">
      <c r="A63" s="30">
        <v>44459</v>
      </c>
      <c r="B63" s="5" t="s">
        <v>43</v>
      </c>
      <c r="C63" s="5" t="s">
        <v>48</v>
      </c>
      <c r="D63" s="5" t="s">
        <v>36</v>
      </c>
      <c r="E63" s="5">
        <v>10000</v>
      </c>
      <c r="F63" s="5" t="s">
        <v>10</v>
      </c>
      <c r="G63" s="5">
        <v>100.9</v>
      </c>
      <c r="H63" s="5">
        <v>100.74</v>
      </c>
      <c r="I63" s="5">
        <v>101.2</v>
      </c>
      <c r="J63" s="5">
        <v>101.01</v>
      </c>
      <c r="K63" s="5">
        <f t="shared" si="2"/>
        <v>0.10999999999999943</v>
      </c>
      <c r="L63" s="5">
        <f t="shared" si="1"/>
        <v>1099.9999999999943</v>
      </c>
      <c r="M63" t="s">
        <v>32</v>
      </c>
    </row>
    <row r="64" spans="1:13">
      <c r="A64" s="30">
        <v>44460</v>
      </c>
      <c r="B64" s="5" t="s">
        <v>14</v>
      </c>
      <c r="C64" s="5" t="s">
        <v>48</v>
      </c>
      <c r="D64" s="5" t="s">
        <v>36</v>
      </c>
      <c r="E64" s="5">
        <v>5000</v>
      </c>
      <c r="F64" s="5" t="s">
        <v>12</v>
      </c>
      <c r="G64" s="5">
        <v>185.7</v>
      </c>
      <c r="H64" s="5">
        <v>187</v>
      </c>
      <c r="I64" s="5">
        <v>184</v>
      </c>
      <c r="J64" s="5">
        <v>185</v>
      </c>
      <c r="K64" s="5">
        <f t="shared" si="2"/>
        <v>0.69999999999998863</v>
      </c>
      <c r="L64" s="5">
        <f t="shared" si="1"/>
        <v>3499.9999999999432</v>
      </c>
      <c r="M64" t="s">
        <v>32</v>
      </c>
    </row>
    <row r="65" spans="1:13">
      <c r="A65" s="30">
        <v>44460</v>
      </c>
      <c r="B65" s="5" t="s">
        <v>20</v>
      </c>
      <c r="C65" s="5" t="s">
        <v>48</v>
      </c>
      <c r="D65" s="5" t="s">
        <v>36</v>
      </c>
      <c r="E65" s="5">
        <v>5000</v>
      </c>
      <c r="F65" s="5" t="s">
        <v>12</v>
      </c>
      <c r="G65" s="5">
        <v>154</v>
      </c>
      <c r="H65" s="5">
        <v>155</v>
      </c>
      <c r="I65" s="5">
        <v>152.5</v>
      </c>
      <c r="J65" s="5">
        <v>155</v>
      </c>
      <c r="K65" s="5">
        <f t="shared" si="2"/>
        <v>-1</v>
      </c>
      <c r="L65" s="5">
        <f t="shared" si="1"/>
        <v>-5000</v>
      </c>
      <c r="M65" t="s">
        <v>33</v>
      </c>
    </row>
    <row r="66" spans="1:13">
      <c r="A66" s="30">
        <v>44460</v>
      </c>
      <c r="B66" s="5" t="s">
        <v>42</v>
      </c>
      <c r="C66" s="5" t="s">
        <v>48</v>
      </c>
      <c r="D66" s="5" t="s">
        <v>36</v>
      </c>
      <c r="E66" s="5">
        <v>20</v>
      </c>
      <c r="F66" s="5" t="s">
        <v>10</v>
      </c>
      <c r="G66" s="5">
        <v>46180</v>
      </c>
      <c r="H66" s="5">
        <v>45900</v>
      </c>
      <c r="I66" s="5">
        <v>46550</v>
      </c>
      <c r="J66" s="5">
        <v>46340</v>
      </c>
      <c r="K66" s="5">
        <f t="shared" si="2"/>
        <v>160</v>
      </c>
      <c r="L66" s="5">
        <f t="shared" ref="L66:L99" si="3">(K66*E66)</f>
        <v>3200</v>
      </c>
      <c r="M66" t="s">
        <v>32</v>
      </c>
    </row>
    <row r="67" spans="1:13">
      <c r="A67" s="30">
        <v>44460</v>
      </c>
      <c r="B67" s="5" t="s">
        <v>56</v>
      </c>
      <c r="C67" s="5" t="s">
        <v>48</v>
      </c>
      <c r="D67" s="5" t="s">
        <v>35</v>
      </c>
      <c r="E67" s="5">
        <v>50</v>
      </c>
      <c r="F67" s="5" t="s">
        <v>10</v>
      </c>
      <c r="G67" s="5">
        <v>13800</v>
      </c>
      <c r="H67" s="5">
        <v>13700</v>
      </c>
      <c r="I67" s="5">
        <v>13950</v>
      </c>
      <c r="J67" s="5">
        <v>13890</v>
      </c>
      <c r="K67" s="5">
        <f t="shared" si="2"/>
        <v>90</v>
      </c>
      <c r="L67" s="5">
        <f t="shared" si="3"/>
        <v>4500</v>
      </c>
      <c r="M67" t="s">
        <v>32</v>
      </c>
    </row>
    <row r="68" spans="1:13">
      <c r="A68" s="30">
        <v>44461</v>
      </c>
      <c r="B68" s="5" t="s">
        <v>39</v>
      </c>
      <c r="C68" s="5" t="s">
        <v>48</v>
      </c>
      <c r="D68" s="5" t="s">
        <v>35</v>
      </c>
      <c r="E68" s="5">
        <v>10000</v>
      </c>
      <c r="F68" s="5" t="s">
        <v>10</v>
      </c>
      <c r="G68" s="5">
        <v>86.57</v>
      </c>
      <c r="H68" s="5">
        <v>86.4</v>
      </c>
      <c r="I68" s="5">
        <v>86.9</v>
      </c>
      <c r="J68" s="5">
        <v>86.71</v>
      </c>
      <c r="K68" s="5">
        <f t="shared" si="2"/>
        <v>0.14000000000000057</v>
      </c>
      <c r="L68" s="5">
        <f t="shared" si="3"/>
        <v>1400.0000000000057</v>
      </c>
      <c r="M68" t="s">
        <v>32</v>
      </c>
    </row>
    <row r="69" spans="1:13">
      <c r="A69" s="30">
        <v>44461</v>
      </c>
      <c r="B69" s="5" t="s">
        <v>44</v>
      </c>
      <c r="C69" s="5" t="s">
        <v>48</v>
      </c>
      <c r="D69" s="5" t="s">
        <v>35</v>
      </c>
      <c r="E69" s="5">
        <v>10000</v>
      </c>
      <c r="F69" s="5" t="s">
        <v>63</v>
      </c>
      <c r="G69" s="5">
        <v>0.125</v>
      </c>
      <c r="H69" s="5">
        <v>0.02</v>
      </c>
      <c r="I69" s="5">
        <v>0.35</v>
      </c>
      <c r="J69" s="5"/>
      <c r="K69" s="5">
        <f t="shared" si="2"/>
        <v>0.125</v>
      </c>
      <c r="L69" s="5">
        <f t="shared" si="3"/>
        <v>1250</v>
      </c>
      <c r="M69" t="s">
        <v>32</v>
      </c>
    </row>
    <row r="70" spans="1:13">
      <c r="A70" s="30">
        <v>44461</v>
      </c>
      <c r="B70" s="5" t="s">
        <v>43</v>
      </c>
      <c r="C70" s="5" t="s">
        <v>48</v>
      </c>
      <c r="D70" s="5" t="s">
        <v>35</v>
      </c>
      <c r="E70" s="5">
        <v>10000</v>
      </c>
      <c r="F70" s="5" t="s">
        <v>10</v>
      </c>
      <c r="G70" s="5">
        <v>100.9</v>
      </c>
      <c r="H70" s="5">
        <v>100.75</v>
      </c>
      <c r="I70" s="5">
        <v>101.2</v>
      </c>
      <c r="J70" s="5">
        <v>100.75</v>
      </c>
      <c r="K70" s="5">
        <f t="shared" si="2"/>
        <v>-0.15000000000000568</v>
      </c>
      <c r="L70" s="5">
        <f t="shared" si="3"/>
        <v>-1500.0000000000568</v>
      </c>
      <c r="M70" t="s">
        <v>33</v>
      </c>
    </row>
    <row r="71" spans="1:13">
      <c r="A71" s="30">
        <v>44461</v>
      </c>
      <c r="B71" s="5" t="s">
        <v>64</v>
      </c>
      <c r="C71" s="5" t="s">
        <v>48</v>
      </c>
      <c r="D71" s="5" t="s">
        <v>35</v>
      </c>
      <c r="E71" s="5">
        <v>100</v>
      </c>
      <c r="F71" s="5" t="s">
        <v>10</v>
      </c>
      <c r="G71" s="5">
        <v>1299</v>
      </c>
      <c r="H71" s="5">
        <v>1287</v>
      </c>
      <c r="I71" s="5">
        <v>1320</v>
      </c>
      <c r="J71" s="5">
        <v>1310</v>
      </c>
      <c r="K71" s="5">
        <f t="shared" si="2"/>
        <v>11</v>
      </c>
      <c r="L71" s="5">
        <f t="shared" si="3"/>
        <v>1100</v>
      </c>
      <c r="M71" t="s">
        <v>32</v>
      </c>
    </row>
    <row r="72" spans="1:13">
      <c r="A72" s="30">
        <v>44461</v>
      </c>
      <c r="B72" s="5" t="s">
        <v>14</v>
      </c>
      <c r="C72" s="5" t="s">
        <v>48</v>
      </c>
      <c r="D72" s="5" t="s">
        <v>36</v>
      </c>
      <c r="E72" s="5">
        <v>5000</v>
      </c>
      <c r="F72" s="5" t="s">
        <v>10</v>
      </c>
      <c r="G72" s="5">
        <v>186.8</v>
      </c>
      <c r="H72" s="5">
        <v>186</v>
      </c>
      <c r="I72" s="5">
        <v>188.5</v>
      </c>
      <c r="J72" s="5">
        <v>186</v>
      </c>
      <c r="K72" s="5">
        <f t="shared" si="2"/>
        <v>-0.80000000000001137</v>
      </c>
      <c r="L72" s="5">
        <f t="shared" si="3"/>
        <v>-4000.0000000000568</v>
      </c>
      <c r="M72" t="s">
        <v>33</v>
      </c>
    </row>
    <row r="73" spans="1:13">
      <c r="A73" s="30">
        <v>44461</v>
      </c>
      <c r="B73" s="5" t="s">
        <v>46</v>
      </c>
      <c r="C73" s="5" t="s">
        <v>48</v>
      </c>
      <c r="D73" s="5" t="s">
        <v>35</v>
      </c>
      <c r="E73" s="5">
        <v>10000</v>
      </c>
      <c r="F73" s="5" t="s">
        <v>10</v>
      </c>
      <c r="G73" s="5">
        <v>67.47</v>
      </c>
      <c r="H73" s="5">
        <v>67.3</v>
      </c>
      <c r="I73" s="5">
        <v>67.8</v>
      </c>
      <c r="J73" s="5">
        <v>67.3</v>
      </c>
      <c r="K73" s="5">
        <f t="shared" si="2"/>
        <v>-0.17000000000000171</v>
      </c>
      <c r="L73" s="5">
        <f t="shared" si="3"/>
        <v>-1700.0000000000171</v>
      </c>
      <c r="M73" t="s">
        <v>33</v>
      </c>
    </row>
    <row r="74" spans="1:13">
      <c r="A74" s="30">
        <v>44461</v>
      </c>
      <c r="B74" s="5" t="s">
        <v>37</v>
      </c>
      <c r="C74" s="5" t="s">
        <v>48</v>
      </c>
      <c r="D74" s="5" t="s">
        <v>36</v>
      </c>
      <c r="E74" s="5">
        <v>10</v>
      </c>
      <c r="F74" s="5" t="s">
        <v>10</v>
      </c>
      <c r="G74" s="5">
        <v>61150</v>
      </c>
      <c r="H74" s="5">
        <v>60750</v>
      </c>
      <c r="I74" s="5">
        <v>61700</v>
      </c>
      <c r="J74" s="5">
        <v>61320</v>
      </c>
      <c r="K74" s="5">
        <f t="shared" si="2"/>
        <v>170</v>
      </c>
      <c r="L74" s="5">
        <f t="shared" si="3"/>
        <v>1700</v>
      </c>
      <c r="M74" t="s">
        <v>32</v>
      </c>
    </row>
    <row r="75" spans="1:13">
      <c r="A75" s="30">
        <v>44461</v>
      </c>
      <c r="B75" s="5" t="s">
        <v>42</v>
      </c>
      <c r="C75" s="5" t="s">
        <v>48</v>
      </c>
      <c r="D75" s="5" t="s">
        <v>35</v>
      </c>
      <c r="E75" s="5">
        <v>20</v>
      </c>
      <c r="F75" s="5" t="s">
        <v>10</v>
      </c>
      <c r="G75" s="5">
        <v>46650</v>
      </c>
      <c r="H75" s="5">
        <v>46550</v>
      </c>
      <c r="I75" s="5">
        <v>46850</v>
      </c>
      <c r="J75" s="5">
        <v>46730</v>
      </c>
      <c r="K75" s="5">
        <f t="shared" si="2"/>
        <v>80</v>
      </c>
      <c r="L75" s="5">
        <f t="shared" si="3"/>
        <v>1600</v>
      </c>
      <c r="M75" t="s">
        <v>32</v>
      </c>
    </row>
    <row r="76" spans="1:13">
      <c r="A76" s="30">
        <v>44462</v>
      </c>
      <c r="B76" s="5" t="s">
        <v>65</v>
      </c>
      <c r="C76" s="5" t="s">
        <v>48</v>
      </c>
      <c r="D76" s="5" t="s">
        <v>36</v>
      </c>
      <c r="E76" s="5">
        <v>100</v>
      </c>
      <c r="F76" s="5" t="s">
        <v>10</v>
      </c>
      <c r="G76" s="5">
        <v>7225</v>
      </c>
      <c r="H76" s="5">
        <v>7160</v>
      </c>
      <c r="I76" s="5">
        <v>7400</v>
      </c>
      <c r="J76" s="5">
        <v>7270</v>
      </c>
      <c r="K76" s="5">
        <f t="shared" si="2"/>
        <v>45</v>
      </c>
      <c r="L76" s="5">
        <f t="shared" si="3"/>
        <v>4500</v>
      </c>
      <c r="M76" t="s">
        <v>32</v>
      </c>
    </row>
    <row r="77" spans="1:13">
      <c r="A77" s="30">
        <v>44462</v>
      </c>
      <c r="B77" s="5" t="s">
        <v>14</v>
      </c>
      <c r="C77" s="5" t="s">
        <v>48</v>
      </c>
      <c r="D77" s="5" t="s">
        <v>35</v>
      </c>
      <c r="E77" s="5">
        <v>5000</v>
      </c>
      <c r="F77" s="5" t="s">
        <v>10</v>
      </c>
      <c r="G77" s="5">
        <v>186</v>
      </c>
      <c r="H77" s="5">
        <v>184.5</v>
      </c>
      <c r="I77" s="5">
        <v>189</v>
      </c>
      <c r="J77" s="5">
        <v>187.45</v>
      </c>
      <c r="K77" s="5">
        <f t="shared" si="2"/>
        <v>1.4499999999999886</v>
      </c>
      <c r="L77" s="5">
        <f t="shared" si="3"/>
        <v>7249.9999999999436</v>
      </c>
      <c r="M77" t="s">
        <v>32</v>
      </c>
    </row>
    <row r="78" spans="1:13">
      <c r="A78" s="30">
        <v>44462</v>
      </c>
      <c r="B78" s="5" t="s">
        <v>65</v>
      </c>
      <c r="C78" s="5" t="s">
        <v>48</v>
      </c>
      <c r="D78" s="5" t="s">
        <v>36</v>
      </c>
      <c r="E78" s="5">
        <v>100</v>
      </c>
      <c r="F78" s="5" t="s">
        <v>10</v>
      </c>
      <c r="G78" s="5">
        <v>7200</v>
      </c>
      <c r="H78" s="5">
        <v>7160</v>
      </c>
      <c r="I78" s="5">
        <v>7400</v>
      </c>
      <c r="J78" s="5">
        <v>7160</v>
      </c>
      <c r="K78" s="5">
        <f t="shared" si="2"/>
        <v>-40</v>
      </c>
      <c r="L78" s="5">
        <f t="shared" si="3"/>
        <v>-4000</v>
      </c>
      <c r="M78" t="s">
        <v>33</v>
      </c>
    </row>
    <row r="79" spans="1:13">
      <c r="A79" s="30">
        <v>44462</v>
      </c>
      <c r="B79" s="5" t="s">
        <v>38</v>
      </c>
      <c r="C79" s="5" t="s">
        <v>48</v>
      </c>
      <c r="D79" s="5" t="s">
        <v>36</v>
      </c>
      <c r="E79" s="5">
        <v>100</v>
      </c>
      <c r="F79" s="5" t="s">
        <v>10</v>
      </c>
      <c r="G79" s="5">
        <v>5370</v>
      </c>
      <c r="H79" s="5">
        <v>5370</v>
      </c>
      <c r="I79" s="5">
        <v>5420</v>
      </c>
      <c r="J79" s="5">
        <v>5405</v>
      </c>
      <c r="K79" s="5">
        <f t="shared" si="2"/>
        <v>35</v>
      </c>
      <c r="L79" s="5">
        <f t="shared" si="3"/>
        <v>3500</v>
      </c>
      <c r="M79" t="s">
        <v>32</v>
      </c>
    </row>
    <row r="80" spans="1:13">
      <c r="A80" s="30">
        <v>44462</v>
      </c>
      <c r="B80" s="5" t="s">
        <v>37</v>
      </c>
      <c r="C80" s="5" t="s">
        <v>48</v>
      </c>
      <c r="D80" s="5" t="s">
        <v>36</v>
      </c>
      <c r="E80" s="5">
        <v>10</v>
      </c>
      <c r="F80" s="5" t="s">
        <v>10</v>
      </c>
      <c r="G80" s="5">
        <v>60850</v>
      </c>
      <c r="H80" s="5">
        <v>60600</v>
      </c>
      <c r="I80" s="5">
        <v>61500</v>
      </c>
      <c r="J80" s="5">
        <v>60920</v>
      </c>
      <c r="K80" s="5">
        <f t="shared" si="2"/>
        <v>70</v>
      </c>
      <c r="L80" s="5">
        <f t="shared" si="3"/>
        <v>700</v>
      </c>
      <c r="M80" t="s">
        <v>32</v>
      </c>
    </row>
    <row r="81" spans="1:13">
      <c r="A81" s="30">
        <v>44463</v>
      </c>
      <c r="B81" s="5" t="s">
        <v>14</v>
      </c>
      <c r="C81" s="5" t="s">
        <v>48</v>
      </c>
      <c r="D81" s="5" t="s">
        <v>36</v>
      </c>
      <c r="E81" s="5">
        <v>5000</v>
      </c>
      <c r="F81" s="5" t="s">
        <v>10</v>
      </c>
      <c r="G81" s="5">
        <v>182</v>
      </c>
      <c r="H81" s="5">
        <v>181</v>
      </c>
      <c r="I81" s="5">
        <v>184</v>
      </c>
      <c r="J81" s="5">
        <v>182.6</v>
      </c>
      <c r="K81" s="5">
        <f t="shared" si="2"/>
        <v>0.59999999999999432</v>
      </c>
      <c r="L81" s="5">
        <f t="shared" si="3"/>
        <v>2999.9999999999718</v>
      </c>
      <c r="M81" t="s">
        <v>32</v>
      </c>
    </row>
    <row r="82" spans="1:13">
      <c r="A82" s="30">
        <v>44463</v>
      </c>
      <c r="B82" s="5" t="s">
        <v>39</v>
      </c>
      <c r="C82" s="5" t="s">
        <v>48</v>
      </c>
      <c r="D82" s="5" t="s">
        <v>36</v>
      </c>
      <c r="E82" s="5">
        <v>10000</v>
      </c>
      <c r="F82" s="5" t="s">
        <v>10</v>
      </c>
      <c r="G82" s="5">
        <v>86.5</v>
      </c>
      <c r="H82" s="5">
        <v>86.3</v>
      </c>
      <c r="I82" s="5">
        <v>86.9</v>
      </c>
      <c r="J82" s="5">
        <v>86.59</v>
      </c>
      <c r="K82" s="5">
        <f t="shared" si="2"/>
        <v>9.0000000000003411E-2</v>
      </c>
      <c r="L82" s="5">
        <f t="shared" si="3"/>
        <v>900.00000000003411</v>
      </c>
      <c r="M82" t="s">
        <v>32</v>
      </c>
    </row>
    <row r="83" spans="1:13">
      <c r="A83" s="30">
        <v>44463</v>
      </c>
      <c r="B83" s="5" t="s">
        <v>42</v>
      </c>
      <c r="C83" s="5" t="s">
        <v>48</v>
      </c>
      <c r="D83" s="5" t="s">
        <v>35</v>
      </c>
      <c r="E83" s="5">
        <v>20</v>
      </c>
      <c r="F83" s="5" t="s">
        <v>12</v>
      </c>
      <c r="G83" s="5">
        <v>45950</v>
      </c>
      <c r="H83" s="5">
        <v>46150</v>
      </c>
      <c r="I83" s="5">
        <v>45500</v>
      </c>
      <c r="J83" s="5">
        <v>46150</v>
      </c>
      <c r="K83" s="5">
        <f t="shared" si="2"/>
        <v>-200</v>
      </c>
      <c r="L83" s="5">
        <f t="shared" si="3"/>
        <v>-4000</v>
      </c>
      <c r="M83" t="s">
        <v>33</v>
      </c>
    </row>
    <row r="84" spans="1:13">
      <c r="A84" s="30">
        <v>44463</v>
      </c>
      <c r="B84" s="5" t="s">
        <v>38</v>
      </c>
      <c r="C84" s="5" t="s">
        <v>48</v>
      </c>
      <c r="D84" s="5" t="s">
        <v>35</v>
      </c>
      <c r="E84" s="5">
        <v>100</v>
      </c>
      <c r="F84" s="5" t="s">
        <v>10</v>
      </c>
      <c r="G84" s="5">
        <v>5430</v>
      </c>
      <c r="H84" s="5">
        <v>5380</v>
      </c>
      <c r="I84" s="5">
        <v>5500</v>
      </c>
      <c r="J84" s="5">
        <v>5496.5</v>
      </c>
      <c r="K84" s="5">
        <f t="shared" si="2"/>
        <v>66.5</v>
      </c>
      <c r="L84" s="5">
        <f t="shared" si="3"/>
        <v>6650</v>
      </c>
      <c r="M84" t="s">
        <v>32</v>
      </c>
    </row>
    <row r="85" spans="1:13">
      <c r="A85" s="30">
        <v>44466</v>
      </c>
      <c r="B85" s="5" t="s">
        <v>37</v>
      </c>
      <c r="C85" s="5" t="s">
        <v>48</v>
      </c>
      <c r="D85" s="5" t="s">
        <v>36</v>
      </c>
      <c r="E85" s="5">
        <v>10</v>
      </c>
      <c r="F85" s="5" t="s">
        <v>12</v>
      </c>
      <c r="G85" s="5">
        <v>60750</v>
      </c>
      <c r="H85" s="5">
        <v>61250</v>
      </c>
      <c r="I85" s="5">
        <v>60000</v>
      </c>
      <c r="J85" s="5">
        <v>60560</v>
      </c>
      <c r="K85" s="5">
        <f t="shared" si="2"/>
        <v>190</v>
      </c>
      <c r="L85" s="5">
        <f t="shared" si="3"/>
        <v>1900</v>
      </c>
      <c r="M85" t="s">
        <v>32</v>
      </c>
    </row>
    <row r="86" spans="1:13">
      <c r="A86" s="30">
        <v>44466</v>
      </c>
      <c r="B86" s="5" t="s">
        <v>44</v>
      </c>
      <c r="C86" s="5" t="s">
        <v>48</v>
      </c>
      <c r="D86" s="5" t="s">
        <v>36</v>
      </c>
      <c r="E86" s="5">
        <v>10000</v>
      </c>
      <c r="F86" s="5" t="s">
        <v>10</v>
      </c>
      <c r="G86" s="5">
        <v>73.72</v>
      </c>
      <c r="H86" s="5">
        <v>73.599999999999994</v>
      </c>
      <c r="I86" s="5">
        <v>73.900000000000006</v>
      </c>
      <c r="J86" s="5">
        <v>73.855000000000004</v>
      </c>
      <c r="K86" s="5">
        <f t="shared" si="2"/>
        <v>0.13500000000000512</v>
      </c>
      <c r="L86" s="5">
        <f t="shared" si="3"/>
        <v>1350.0000000000512</v>
      </c>
      <c r="M86" t="s">
        <v>32</v>
      </c>
    </row>
    <row r="87" spans="1:13">
      <c r="A87" s="30">
        <v>44466</v>
      </c>
      <c r="B87" s="5" t="s">
        <v>14</v>
      </c>
      <c r="C87" s="5" t="s">
        <v>48</v>
      </c>
      <c r="D87" s="5" t="s">
        <v>36</v>
      </c>
      <c r="E87" s="5">
        <v>5000</v>
      </c>
      <c r="F87" s="5" t="s">
        <v>10</v>
      </c>
      <c r="G87" s="5">
        <v>182.3</v>
      </c>
      <c r="H87" s="5">
        <v>181</v>
      </c>
      <c r="I87" s="5">
        <v>185</v>
      </c>
      <c r="J87" s="5">
        <v>183</v>
      </c>
      <c r="K87" s="5">
        <f t="shared" si="2"/>
        <v>0.69999999999998863</v>
      </c>
      <c r="L87" s="5">
        <f t="shared" si="3"/>
        <v>3499.9999999999432</v>
      </c>
      <c r="M87" t="s">
        <v>32</v>
      </c>
    </row>
    <row r="88" spans="1:13">
      <c r="A88" s="30">
        <v>44466</v>
      </c>
      <c r="B88" s="5" t="s">
        <v>61</v>
      </c>
      <c r="C88" s="5" t="s">
        <v>48</v>
      </c>
      <c r="D88" s="5" t="s">
        <v>35</v>
      </c>
      <c r="E88" s="5">
        <v>50</v>
      </c>
      <c r="F88" s="5" t="s">
        <v>10</v>
      </c>
      <c r="G88" s="5">
        <v>16300</v>
      </c>
      <c r="H88" s="5">
        <v>16200</v>
      </c>
      <c r="I88" s="5">
        <v>16500</v>
      </c>
      <c r="J88" s="5">
        <v>16200</v>
      </c>
      <c r="K88" s="5">
        <f t="shared" si="2"/>
        <v>-100</v>
      </c>
      <c r="L88" s="5">
        <f t="shared" si="3"/>
        <v>-5000</v>
      </c>
      <c r="M88" t="s">
        <v>33</v>
      </c>
    </row>
    <row r="89" spans="1:13">
      <c r="A89" s="30">
        <v>44467</v>
      </c>
      <c r="B89" s="5" t="s">
        <v>38</v>
      </c>
      <c r="C89" s="5" t="s">
        <v>48</v>
      </c>
      <c r="D89" s="5" t="s">
        <v>36</v>
      </c>
      <c r="E89" s="5">
        <v>100</v>
      </c>
      <c r="F89" s="5" t="s">
        <v>10</v>
      </c>
      <c r="G89" s="5">
        <v>5635</v>
      </c>
      <c r="H89" s="5">
        <v>5610</v>
      </c>
      <c r="I89" s="5">
        <v>5680</v>
      </c>
      <c r="J89" s="5">
        <v>5661.5</v>
      </c>
      <c r="K89" s="5">
        <f t="shared" si="2"/>
        <v>26.5</v>
      </c>
      <c r="L89" s="5">
        <f t="shared" si="3"/>
        <v>2650</v>
      </c>
      <c r="M89" t="s">
        <v>32</v>
      </c>
    </row>
    <row r="90" spans="1:13">
      <c r="A90" s="30">
        <v>44467</v>
      </c>
      <c r="B90" s="5" t="s">
        <v>14</v>
      </c>
      <c r="C90" s="5" t="s">
        <v>48</v>
      </c>
      <c r="D90" s="5" t="s">
        <v>36</v>
      </c>
      <c r="E90" s="5">
        <v>5000</v>
      </c>
      <c r="F90" s="5" t="s">
        <v>10</v>
      </c>
      <c r="G90" s="5">
        <v>182.3</v>
      </c>
      <c r="H90" s="5">
        <v>184</v>
      </c>
      <c r="I90" s="5">
        <v>181</v>
      </c>
      <c r="J90" s="5">
        <v>184</v>
      </c>
      <c r="K90" s="5">
        <f t="shared" si="2"/>
        <v>1.6999999999999886</v>
      </c>
      <c r="L90" s="5">
        <f t="shared" si="3"/>
        <v>8499.9999999999436</v>
      </c>
      <c r="M90" t="s">
        <v>32</v>
      </c>
    </row>
    <row r="91" spans="1:13">
      <c r="A91" s="30">
        <v>44467</v>
      </c>
      <c r="B91" s="5" t="s">
        <v>42</v>
      </c>
      <c r="C91" s="5" t="s">
        <v>48</v>
      </c>
      <c r="D91" s="5" t="s">
        <v>36</v>
      </c>
      <c r="E91" s="5">
        <v>20</v>
      </c>
      <c r="F91" s="5" t="s">
        <v>12</v>
      </c>
      <c r="G91" s="5">
        <v>45750</v>
      </c>
      <c r="H91" s="5">
        <v>45950</v>
      </c>
      <c r="I91" s="5">
        <v>45500</v>
      </c>
      <c r="J91" s="5">
        <v>45900</v>
      </c>
      <c r="K91" s="5">
        <f t="shared" si="2"/>
        <v>-150</v>
      </c>
      <c r="L91" s="5">
        <f t="shared" si="3"/>
        <v>-3000</v>
      </c>
      <c r="M91" t="s">
        <v>33</v>
      </c>
    </row>
    <row r="92" spans="1:13">
      <c r="A92" s="30">
        <v>44468</v>
      </c>
      <c r="B92" s="5" t="s">
        <v>42</v>
      </c>
      <c r="C92" s="5" t="s">
        <v>48</v>
      </c>
      <c r="D92" s="5" t="s">
        <v>35</v>
      </c>
      <c r="E92" s="5">
        <v>20</v>
      </c>
      <c r="F92" s="5" t="s">
        <v>12</v>
      </c>
      <c r="G92" s="5">
        <v>46000</v>
      </c>
      <c r="H92" s="5">
        <v>45700</v>
      </c>
      <c r="I92" s="5">
        <v>46250</v>
      </c>
      <c r="J92" s="5">
        <v>45830</v>
      </c>
      <c r="K92" s="5">
        <f t="shared" si="2"/>
        <v>170</v>
      </c>
      <c r="L92" s="5">
        <f t="shared" si="3"/>
        <v>3400</v>
      </c>
      <c r="M92" t="s">
        <v>32</v>
      </c>
    </row>
    <row r="93" spans="1:13">
      <c r="A93" s="30">
        <v>44468</v>
      </c>
      <c r="B93" s="5" t="s">
        <v>56</v>
      </c>
      <c r="C93" s="5" t="s">
        <v>48</v>
      </c>
      <c r="D93" s="5" t="s">
        <v>36</v>
      </c>
      <c r="E93" s="5">
        <v>50</v>
      </c>
      <c r="F93" s="5" t="s">
        <v>12</v>
      </c>
      <c r="G93" s="5">
        <v>13690</v>
      </c>
      <c r="H93" s="5">
        <v>13830</v>
      </c>
      <c r="I93" s="5">
        <v>13550</v>
      </c>
      <c r="J93" s="5">
        <v>13597.5</v>
      </c>
      <c r="K93" s="5">
        <f t="shared" si="2"/>
        <v>92.5</v>
      </c>
      <c r="L93" s="5">
        <f t="shared" si="3"/>
        <v>4625</v>
      </c>
      <c r="M93" t="s">
        <v>32</v>
      </c>
    </row>
    <row r="94" spans="1:13">
      <c r="A94" s="30">
        <v>44468</v>
      </c>
      <c r="B94" s="5" t="s">
        <v>64</v>
      </c>
      <c r="C94" s="5" t="s">
        <v>48</v>
      </c>
      <c r="D94" s="5" t="s">
        <v>35</v>
      </c>
      <c r="E94" s="5">
        <v>100</v>
      </c>
      <c r="F94" s="5" t="s">
        <v>10</v>
      </c>
      <c r="G94" s="5">
        <v>1312</v>
      </c>
      <c r="H94" s="5">
        <v>1298</v>
      </c>
      <c r="I94" s="5">
        <v>1330</v>
      </c>
      <c r="J94" s="5">
        <v>1323.5</v>
      </c>
      <c r="K94" s="5">
        <f t="shared" si="2"/>
        <v>11.5</v>
      </c>
      <c r="L94" s="5">
        <f t="shared" si="3"/>
        <v>1150</v>
      </c>
      <c r="M94" t="s">
        <v>32</v>
      </c>
    </row>
    <row r="95" spans="1:13">
      <c r="A95" s="30">
        <v>44468</v>
      </c>
      <c r="B95" s="5" t="s">
        <v>41</v>
      </c>
      <c r="C95" s="5" t="s">
        <v>48</v>
      </c>
      <c r="D95" s="5" t="s">
        <v>35</v>
      </c>
      <c r="E95" s="5">
        <v>5000</v>
      </c>
      <c r="F95" s="5" t="s">
        <v>12</v>
      </c>
      <c r="G95" s="5">
        <v>234</v>
      </c>
      <c r="H95" s="5">
        <v>235.5</v>
      </c>
      <c r="I95" s="5">
        <v>230</v>
      </c>
      <c r="J95" s="5">
        <v>232.35</v>
      </c>
      <c r="K95" s="5">
        <f t="shared" si="2"/>
        <v>1.6500000000000057</v>
      </c>
      <c r="L95" s="5">
        <f t="shared" si="3"/>
        <v>8250.0000000000291</v>
      </c>
      <c r="M95" t="s">
        <v>32</v>
      </c>
    </row>
    <row r="96" spans="1:13">
      <c r="A96" s="30">
        <v>44469</v>
      </c>
      <c r="B96" s="5" t="s">
        <v>44</v>
      </c>
      <c r="C96" s="5" t="s">
        <v>48</v>
      </c>
      <c r="D96" s="5" t="s">
        <v>36</v>
      </c>
      <c r="E96" s="5">
        <v>10000</v>
      </c>
      <c r="F96" s="5" t="s">
        <v>10</v>
      </c>
      <c r="G96" s="5">
        <v>74.510000000000005</v>
      </c>
      <c r="H96" s="5">
        <v>74.37</v>
      </c>
      <c r="I96" s="5">
        <v>74.7</v>
      </c>
      <c r="J96" s="5">
        <v>74.37</v>
      </c>
      <c r="K96" s="5">
        <f t="shared" ref="K96:K99" si="4">IF(F96="BUY",J96-G96,G96-J96)</f>
        <v>-0.14000000000000057</v>
      </c>
      <c r="L96" s="5">
        <f t="shared" si="3"/>
        <v>-1400.0000000000057</v>
      </c>
      <c r="M96" t="s">
        <v>33</v>
      </c>
    </row>
    <row r="97" spans="1:13">
      <c r="A97" s="30">
        <v>44469</v>
      </c>
      <c r="B97" s="5" t="s">
        <v>66</v>
      </c>
      <c r="C97" s="5" t="s">
        <v>48</v>
      </c>
      <c r="D97" s="5" t="s">
        <v>35</v>
      </c>
      <c r="E97" s="5">
        <v>100</v>
      </c>
      <c r="F97" s="5" t="s">
        <v>10</v>
      </c>
      <c r="G97" s="5">
        <v>8440</v>
      </c>
      <c r="H97" s="5">
        <v>8390</v>
      </c>
      <c r="I97" s="5">
        <v>8600</v>
      </c>
      <c r="J97" s="5">
        <v>8440</v>
      </c>
      <c r="K97" s="5">
        <f t="shared" si="4"/>
        <v>0</v>
      </c>
      <c r="L97" s="5">
        <f t="shared" si="3"/>
        <v>0</v>
      </c>
      <c r="M97" t="s">
        <v>68</v>
      </c>
    </row>
    <row r="98" spans="1:13">
      <c r="A98" s="30">
        <v>44469</v>
      </c>
      <c r="B98" s="5" t="s">
        <v>20</v>
      </c>
      <c r="C98" s="5" t="s">
        <v>48</v>
      </c>
      <c r="D98" s="5" t="s">
        <v>36</v>
      </c>
      <c r="E98" s="5">
        <v>5000</v>
      </c>
      <c r="F98" s="5" t="s">
        <v>12</v>
      </c>
      <c r="G98" s="5">
        <v>255.5</v>
      </c>
      <c r="H98" s="5">
        <v>256.8</v>
      </c>
      <c r="I98" s="5">
        <v>253</v>
      </c>
      <c r="J98" s="5">
        <v>254.7</v>
      </c>
      <c r="K98" s="5">
        <f t="shared" si="4"/>
        <v>0.80000000000001137</v>
      </c>
      <c r="L98" s="5">
        <f t="shared" si="3"/>
        <v>4000.0000000000568</v>
      </c>
      <c r="M98" t="s">
        <v>32</v>
      </c>
    </row>
    <row r="99" spans="1:13">
      <c r="A99" s="30">
        <v>44469</v>
      </c>
      <c r="B99" s="5" t="s">
        <v>42</v>
      </c>
      <c r="C99" s="5" t="s">
        <v>48</v>
      </c>
      <c r="D99" s="5" t="s">
        <v>36</v>
      </c>
      <c r="E99" s="5">
        <v>20</v>
      </c>
      <c r="F99" s="5" t="s">
        <v>12</v>
      </c>
      <c r="G99" s="5">
        <v>46000</v>
      </c>
      <c r="H99" s="5">
        <v>46200</v>
      </c>
      <c r="I99" s="5">
        <v>45700</v>
      </c>
      <c r="J99" s="5">
        <v>46200</v>
      </c>
      <c r="K99" s="5">
        <f t="shared" si="4"/>
        <v>-200</v>
      </c>
      <c r="L99" s="5">
        <f t="shared" si="3"/>
        <v>-4000</v>
      </c>
      <c r="M99" t="s">
        <v>33</v>
      </c>
    </row>
    <row r="100" spans="1:13">
      <c r="K100" s="5"/>
      <c r="L100" s="5"/>
    </row>
    <row r="101" spans="1:13">
      <c r="K101" s="5"/>
      <c r="L101" s="5"/>
    </row>
    <row r="102" spans="1:13">
      <c r="K102" s="5"/>
      <c r="L102" s="5"/>
    </row>
    <row r="104" spans="1:13">
      <c r="E104" s="36" t="s">
        <v>67</v>
      </c>
      <c r="F104" s="37"/>
      <c r="G104" s="37"/>
      <c r="H104" s="37"/>
      <c r="I104" s="37"/>
      <c r="J104" s="37"/>
      <c r="K104" s="38"/>
    </row>
    <row r="105" spans="1:13" ht="30">
      <c r="E105" s="18" t="s">
        <v>21</v>
      </c>
      <c r="F105" s="7" t="s">
        <v>22</v>
      </c>
      <c r="G105" s="7" t="s">
        <v>23</v>
      </c>
      <c r="H105" s="7" t="s">
        <v>24</v>
      </c>
      <c r="I105" s="7" t="s">
        <v>25</v>
      </c>
      <c r="J105" s="7" t="s">
        <v>26</v>
      </c>
      <c r="K105" s="8" t="s">
        <v>27</v>
      </c>
    </row>
    <row r="106" spans="1:13">
      <c r="E106" s="19" t="s">
        <v>58</v>
      </c>
      <c r="F106" s="9">
        <v>24</v>
      </c>
      <c r="G106" s="9"/>
      <c r="H106" s="9">
        <v>24</v>
      </c>
      <c r="I106" s="10">
        <v>15</v>
      </c>
      <c r="J106" s="11">
        <f>+I106/H106</f>
        <v>0.625</v>
      </c>
      <c r="K106" s="12">
        <v>36250</v>
      </c>
    </row>
    <row r="107" spans="1:13">
      <c r="E107" s="19" t="s">
        <v>48</v>
      </c>
      <c r="F107" s="9">
        <v>74</v>
      </c>
      <c r="G107" s="9"/>
      <c r="H107" s="9">
        <v>74</v>
      </c>
      <c r="I107" s="10">
        <v>48</v>
      </c>
      <c r="J107" s="11">
        <f t="shared" ref="J107" si="5">+I107/H107</f>
        <v>0.64864864864864868</v>
      </c>
      <c r="K107" s="12">
        <v>75363</v>
      </c>
    </row>
    <row r="108" spans="1:13">
      <c r="E108" s="20" t="s">
        <v>29</v>
      </c>
      <c r="F108" s="13">
        <v>97</v>
      </c>
      <c r="G108" s="13"/>
      <c r="H108" s="13">
        <f>96</f>
        <v>96</v>
      </c>
      <c r="I108" s="13">
        <v>64</v>
      </c>
      <c r="J108" s="14">
        <f>(J106+J107)/2</f>
        <v>0.63682432432432434</v>
      </c>
      <c r="K108" s="15">
        <f>K106+K107</f>
        <v>111613</v>
      </c>
    </row>
  </sheetData>
  <autoFilter ref="A1:M102"/>
  <mergeCells count="1">
    <mergeCell ref="E104:K10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70"/>
  <sheetViews>
    <sheetView topLeftCell="A52" workbookViewId="0">
      <selection activeCell="G67" sqref="G67:M67"/>
    </sheetView>
  </sheetViews>
  <sheetFormatPr defaultRowHeight="15"/>
  <cols>
    <col min="1" max="1" width="12.7109375" style="16" customWidth="1"/>
    <col min="2" max="2" width="20" customWidth="1"/>
    <col min="3" max="3" width="9.140625" hidden="1" customWidth="1"/>
    <col min="4" max="4" width="15.28515625" customWidth="1"/>
    <col min="5" max="5" width="14.5703125" customWidth="1"/>
    <col min="6" max="6" width="11" customWidth="1"/>
    <col min="7" max="7" width="19.140625" customWidth="1"/>
    <col min="8" max="8" width="15.28515625" customWidth="1"/>
    <col min="9" max="9" width="15.42578125" customWidth="1"/>
    <col min="10" max="10" width="13.5703125" customWidth="1"/>
    <col min="11" max="11" width="13.42578125" customWidth="1"/>
    <col min="12" max="12" width="13.85546875" customWidth="1"/>
    <col min="13" max="13" width="13.1406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45261</v>
      </c>
      <c r="B2" s="16" t="s">
        <v>43</v>
      </c>
      <c r="D2" s="16" t="s">
        <v>36</v>
      </c>
      <c r="E2" s="16">
        <v>10000</v>
      </c>
      <c r="F2" s="16" t="s">
        <v>12</v>
      </c>
      <c r="G2" s="16">
        <v>105.35</v>
      </c>
      <c r="H2" s="16">
        <v>105.55</v>
      </c>
      <c r="I2" s="16">
        <v>105.1</v>
      </c>
      <c r="J2" s="16">
        <v>105.55</v>
      </c>
      <c r="K2" s="5">
        <f t="shared" ref="K2:K63" si="0">IF(F2="BUY",J2-G2,G2-J2)</f>
        <v>-0.20000000000000284</v>
      </c>
      <c r="L2" s="5">
        <f t="shared" ref="L2:L63" si="1">(K2*E2)</f>
        <v>-2000.0000000000284</v>
      </c>
      <c r="M2" s="16" t="s">
        <v>33</v>
      </c>
    </row>
    <row r="3" spans="1:13">
      <c r="A3" s="6">
        <v>45261</v>
      </c>
      <c r="B3" s="16" t="s">
        <v>20</v>
      </c>
      <c r="D3" s="16" t="s">
        <v>36</v>
      </c>
      <c r="E3" s="16">
        <v>5000</v>
      </c>
      <c r="F3" s="16" t="s">
        <v>10</v>
      </c>
      <c r="G3" s="16">
        <v>222.6</v>
      </c>
      <c r="H3" s="16">
        <v>221.4</v>
      </c>
      <c r="I3" s="16">
        <v>225</v>
      </c>
      <c r="J3" s="16">
        <v>223.35</v>
      </c>
      <c r="K3" s="5">
        <f t="shared" si="0"/>
        <v>0.75</v>
      </c>
      <c r="L3" s="5">
        <f t="shared" si="1"/>
        <v>3750</v>
      </c>
      <c r="M3" s="16" t="s">
        <v>32</v>
      </c>
    </row>
    <row r="4" spans="1:13">
      <c r="A4" s="6">
        <v>45261</v>
      </c>
      <c r="B4" s="16" t="s">
        <v>37</v>
      </c>
      <c r="D4" s="16" t="s">
        <v>36</v>
      </c>
      <c r="E4" s="16">
        <v>10</v>
      </c>
      <c r="F4" s="16" t="s">
        <v>12</v>
      </c>
      <c r="G4" s="16">
        <v>77250</v>
      </c>
      <c r="H4" s="16">
        <v>77650</v>
      </c>
      <c r="I4" s="16">
        <v>76800</v>
      </c>
      <c r="J4" s="16">
        <v>77450</v>
      </c>
      <c r="K4" s="5">
        <f t="shared" si="0"/>
        <v>-200</v>
      </c>
      <c r="L4" s="5">
        <f t="shared" si="1"/>
        <v>-2000</v>
      </c>
      <c r="M4" s="16" t="s">
        <v>33</v>
      </c>
    </row>
    <row r="5" spans="1:13">
      <c r="A5" s="6">
        <v>45261</v>
      </c>
      <c r="B5" s="16" t="s">
        <v>41</v>
      </c>
      <c r="D5" s="16" t="s">
        <v>35</v>
      </c>
      <c r="E5" s="16">
        <v>5000</v>
      </c>
      <c r="F5" s="16" t="s">
        <v>10</v>
      </c>
      <c r="G5" s="16">
        <v>201.3</v>
      </c>
      <c r="H5" s="16">
        <v>200</v>
      </c>
      <c r="I5" s="16">
        <v>203</v>
      </c>
      <c r="J5" s="16">
        <v>201.9</v>
      </c>
      <c r="K5" s="5">
        <f t="shared" si="0"/>
        <v>0.59999999999999432</v>
      </c>
      <c r="L5" s="5">
        <f t="shared" si="1"/>
        <v>2999.9999999999718</v>
      </c>
      <c r="M5" s="16" t="s">
        <v>32</v>
      </c>
    </row>
    <row r="6" spans="1:13">
      <c r="A6" s="6">
        <v>45264</v>
      </c>
      <c r="B6" s="16" t="s">
        <v>20</v>
      </c>
      <c r="D6" s="16" t="s">
        <v>36</v>
      </c>
      <c r="E6" s="16">
        <v>5000</v>
      </c>
      <c r="F6" s="16" t="s">
        <v>10</v>
      </c>
      <c r="G6" s="16">
        <v>222.4</v>
      </c>
      <c r="H6" s="16">
        <v>221</v>
      </c>
      <c r="I6" s="16">
        <v>226</v>
      </c>
      <c r="J6" s="16">
        <v>221</v>
      </c>
      <c r="K6" s="5">
        <f t="shared" si="0"/>
        <v>-1.4000000000000057</v>
      </c>
      <c r="L6" s="5">
        <f t="shared" si="1"/>
        <v>-7000.0000000000282</v>
      </c>
      <c r="M6" s="16" t="s">
        <v>33</v>
      </c>
    </row>
    <row r="7" spans="1:13">
      <c r="A7" s="6">
        <v>45265</v>
      </c>
      <c r="B7" s="16" t="s">
        <v>43</v>
      </c>
      <c r="D7" s="16" t="s">
        <v>36</v>
      </c>
      <c r="E7" s="16">
        <v>10000</v>
      </c>
      <c r="F7" s="16" t="s">
        <v>12</v>
      </c>
      <c r="G7" s="16">
        <v>105.25</v>
      </c>
      <c r="H7" s="16">
        <v>105.45</v>
      </c>
      <c r="I7" s="16">
        <v>105</v>
      </c>
      <c r="J7" s="16">
        <v>105.2</v>
      </c>
      <c r="K7" s="5">
        <f t="shared" si="0"/>
        <v>4.9999999999997158E-2</v>
      </c>
      <c r="L7" s="5">
        <f t="shared" si="1"/>
        <v>499.99999999997158</v>
      </c>
      <c r="M7" s="16" t="s">
        <v>32</v>
      </c>
    </row>
    <row r="8" spans="1:13">
      <c r="A8" s="6">
        <v>45265</v>
      </c>
      <c r="B8" s="16" t="s">
        <v>46</v>
      </c>
      <c r="D8" s="16" t="s">
        <v>36</v>
      </c>
      <c r="E8" s="16">
        <v>10000</v>
      </c>
      <c r="F8" s="16" t="s">
        <v>12</v>
      </c>
      <c r="G8" s="16">
        <v>56.97</v>
      </c>
      <c r="H8" s="16">
        <v>57.2</v>
      </c>
      <c r="I8" s="16">
        <v>56.7</v>
      </c>
      <c r="J8" s="16">
        <v>56.89</v>
      </c>
      <c r="K8" s="5">
        <f t="shared" si="0"/>
        <v>7.9999999999998295E-2</v>
      </c>
      <c r="L8" s="5">
        <f t="shared" si="1"/>
        <v>799.99999999998295</v>
      </c>
      <c r="M8" s="16" t="s">
        <v>32</v>
      </c>
    </row>
    <row r="9" spans="1:13">
      <c r="A9" s="6">
        <v>45266</v>
      </c>
      <c r="B9" s="16" t="s">
        <v>46</v>
      </c>
      <c r="D9" s="16" t="s">
        <v>35</v>
      </c>
      <c r="E9" s="16">
        <v>10000</v>
      </c>
      <c r="F9" s="16" t="s">
        <v>12</v>
      </c>
      <c r="G9" s="16">
        <v>56.9</v>
      </c>
      <c r="H9" s="16">
        <v>57.25</v>
      </c>
      <c r="I9" s="16">
        <v>56.6</v>
      </c>
      <c r="J9" s="16">
        <v>56.76</v>
      </c>
      <c r="K9" s="5">
        <f t="shared" si="0"/>
        <v>0.14000000000000057</v>
      </c>
      <c r="L9" s="5">
        <f t="shared" si="1"/>
        <v>1400.0000000000057</v>
      </c>
      <c r="M9" s="16" t="s">
        <v>32</v>
      </c>
    </row>
    <row r="10" spans="1:13">
      <c r="A10" s="6">
        <v>45266</v>
      </c>
      <c r="B10" s="16" t="s">
        <v>20</v>
      </c>
      <c r="D10" s="16" t="s">
        <v>36</v>
      </c>
      <c r="E10" s="16">
        <v>5000</v>
      </c>
      <c r="F10" s="16" t="s">
        <v>12</v>
      </c>
      <c r="G10" s="16">
        <v>220.9</v>
      </c>
      <c r="H10" s="16">
        <v>222</v>
      </c>
      <c r="I10" s="16">
        <v>219</v>
      </c>
      <c r="J10" s="16">
        <v>220.7</v>
      </c>
      <c r="K10" s="5">
        <f t="shared" si="0"/>
        <v>0.20000000000001705</v>
      </c>
      <c r="L10" s="5">
        <f t="shared" si="1"/>
        <v>1000.0000000000853</v>
      </c>
      <c r="M10" s="16" t="s">
        <v>32</v>
      </c>
    </row>
    <row r="11" spans="1:13">
      <c r="A11" s="6">
        <v>45266</v>
      </c>
      <c r="B11" s="16" t="s">
        <v>17</v>
      </c>
      <c r="D11" s="16" t="s">
        <v>36</v>
      </c>
      <c r="E11" s="16">
        <v>2500</v>
      </c>
      <c r="F11" s="16" t="s">
        <v>12</v>
      </c>
      <c r="G11" s="16">
        <v>716</v>
      </c>
      <c r="H11" s="16">
        <v>718</v>
      </c>
      <c r="I11" s="16">
        <v>712</v>
      </c>
      <c r="J11" s="16">
        <v>713.55</v>
      </c>
      <c r="K11" s="5">
        <f t="shared" si="0"/>
        <v>2.4500000000000455</v>
      </c>
      <c r="L11" s="5">
        <f t="shared" si="1"/>
        <v>6125.0000000001137</v>
      </c>
      <c r="M11" s="16" t="s">
        <v>32</v>
      </c>
    </row>
    <row r="12" spans="1:13">
      <c r="A12" s="6">
        <v>45266</v>
      </c>
      <c r="B12" s="16" t="s">
        <v>42</v>
      </c>
      <c r="D12" s="16" t="s">
        <v>36</v>
      </c>
      <c r="E12" s="16">
        <v>20</v>
      </c>
      <c r="F12" s="16" t="s">
        <v>12</v>
      </c>
      <c r="G12" s="16">
        <v>62275</v>
      </c>
      <c r="H12" s="16">
        <v>62500</v>
      </c>
      <c r="I12" s="16">
        <v>61900</v>
      </c>
      <c r="J12" s="16">
        <v>62140</v>
      </c>
      <c r="K12" s="5">
        <f t="shared" si="0"/>
        <v>135</v>
      </c>
      <c r="L12" s="5">
        <f t="shared" si="1"/>
        <v>2700</v>
      </c>
      <c r="M12" s="16" t="s">
        <v>32</v>
      </c>
    </row>
    <row r="13" spans="1:13">
      <c r="A13" s="6">
        <v>45267</v>
      </c>
      <c r="B13" s="16" t="s">
        <v>20</v>
      </c>
      <c r="D13" s="16" t="s">
        <v>36</v>
      </c>
      <c r="E13" s="16">
        <v>5000</v>
      </c>
      <c r="F13" s="16" t="s">
        <v>12</v>
      </c>
      <c r="G13" s="16">
        <v>218.5</v>
      </c>
      <c r="H13" s="16">
        <v>220</v>
      </c>
      <c r="I13" s="16">
        <v>216</v>
      </c>
      <c r="J13" s="16">
        <v>217.7</v>
      </c>
      <c r="K13" s="5">
        <f t="shared" si="0"/>
        <v>0.80000000000001137</v>
      </c>
      <c r="L13" s="5">
        <f t="shared" si="1"/>
        <v>4000.0000000000568</v>
      </c>
      <c r="M13" s="16" t="s">
        <v>32</v>
      </c>
    </row>
    <row r="14" spans="1:13">
      <c r="A14" s="6">
        <v>45267</v>
      </c>
      <c r="B14" s="16" t="s">
        <v>43</v>
      </c>
      <c r="D14" s="16" t="s">
        <v>36</v>
      </c>
      <c r="E14" s="16">
        <v>10000</v>
      </c>
      <c r="F14" s="16" t="s">
        <v>12</v>
      </c>
      <c r="G14" s="16">
        <v>104.8</v>
      </c>
      <c r="H14" s="16">
        <v>105</v>
      </c>
      <c r="I14" s="16">
        <v>104.5</v>
      </c>
      <c r="J14" s="16">
        <v>105</v>
      </c>
      <c r="K14" s="5">
        <f t="shared" si="0"/>
        <v>-0.20000000000000284</v>
      </c>
      <c r="L14" s="5">
        <f t="shared" si="1"/>
        <v>-2000.0000000000284</v>
      </c>
      <c r="M14" s="16" t="s">
        <v>33</v>
      </c>
    </row>
    <row r="15" spans="1:13">
      <c r="A15" s="6">
        <v>45267</v>
      </c>
      <c r="B15" s="16" t="s">
        <v>42</v>
      </c>
      <c r="D15" s="16" t="s">
        <v>36</v>
      </c>
      <c r="E15" s="16">
        <v>20</v>
      </c>
      <c r="F15" s="16" t="s">
        <v>12</v>
      </c>
      <c r="G15" s="16">
        <v>62400</v>
      </c>
      <c r="H15" s="16">
        <v>62600</v>
      </c>
      <c r="I15" s="16">
        <v>61900</v>
      </c>
      <c r="J15" s="16">
        <v>62260</v>
      </c>
      <c r="K15" s="5">
        <f t="shared" si="0"/>
        <v>140</v>
      </c>
      <c r="L15" s="5">
        <f t="shared" si="1"/>
        <v>2800</v>
      </c>
      <c r="M15" s="16" t="s">
        <v>32</v>
      </c>
    </row>
    <row r="16" spans="1:13">
      <c r="A16" s="6">
        <v>45267</v>
      </c>
      <c r="B16" s="16" t="s">
        <v>17</v>
      </c>
      <c r="D16" s="16" t="s">
        <v>36</v>
      </c>
      <c r="E16" s="16">
        <v>2500</v>
      </c>
      <c r="F16" s="16" t="s">
        <v>12</v>
      </c>
      <c r="G16" s="16">
        <v>712.5</v>
      </c>
      <c r="H16" s="16">
        <v>716</v>
      </c>
      <c r="I16" s="16">
        <v>707</v>
      </c>
      <c r="J16" s="16">
        <v>711.7</v>
      </c>
      <c r="K16" s="5">
        <f t="shared" si="0"/>
        <v>0.79999999999995453</v>
      </c>
      <c r="L16" s="5">
        <f t="shared" si="1"/>
        <v>1999.9999999998863</v>
      </c>
      <c r="M16" s="16" t="s">
        <v>32</v>
      </c>
    </row>
    <row r="17" spans="1:13">
      <c r="A17" s="6">
        <v>45268</v>
      </c>
      <c r="B17" s="16" t="s">
        <v>43</v>
      </c>
      <c r="D17" s="16" t="s">
        <v>36</v>
      </c>
      <c r="E17" s="16">
        <v>10000</v>
      </c>
      <c r="F17" s="16" t="s">
        <v>12</v>
      </c>
      <c r="G17" s="16">
        <v>104.8</v>
      </c>
      <c r="H17" s="16">
        <v>105.03</v>
      </c>
      <c r="I17" s="16">
        <v>104.5</v>
      </c>
      <c r="J17" s="16">
        <v>104.73</v>
      </c>
      <c r="K17" s="5">
        <f t="shared" si="0"/>
        <v>6.9999999999993179E-2</v>
      </c>
      <c r="L17" s="5">
        <f t="shared" si="1"/>
        <v>699.99999999993179</v>
      </c>
      <c r="M17" s="16" t="s">
        <v>32</v>
      </c>
    </row>
    <row r="18" spans="1:13">
      <c r="A18" s="6">
        <v>45268</v>
      </c>
      <c r="B18" s="16" t="s">
        <v>20</v>
      </c>
      <c r="D18" s="16" t="s">
        <v>36</v>
      </c>
      <c r="E18" s="16">
        <v>5000</v>
      </c>
      <c r="F18" s="16" t="s">
        <v>10</v>
      </c>
      <c r="G18" s="16">
        <v>218.6</v>
      </c>
      <c r="H18" s="16">
        <v>217.6</v>
      </c>
      <c r="I18" s="16">
        <v>223</v>
      </c>
      <c r="J18" s="16">
        <v>219.3</v>
      </c>
      <c r="K18" s="5">
        <f t="shared" si="0"/>
        <v>0.70000000000001705</v>
      </c>
      <c r="L18" s="5">
        <f t="shared" si="1"/>
        <v>3500.0000000000855</v>
      </c>
      <c r="M18" s="16" t="s">
        <v>32</v>
      </c>
    </row>
    <row r="19" spans="1:13">
      <c r="A19" s="6">
        <v>45268</v>
      </c>
      <c r="B19" s="16" t="s">
        <v>41</v>
      </c>
      <c r="D19" s="16" t="s">
        <v>36</v>
      </c>
      <c r="E19" s="16">
        <v>5000</v>
      </c>
      <c r="F19" s="16" t="s">
        <v>10</v>
      </c>
      <c r="G19" s="16">
        <v>196.8</v>
      </c>
      <c r="H19" s="16">
        <v>195.5</v>
      </c>
      <c r="I19" s="16">
        <v>200</v>
      </c>
      <c r="J19" s="16">
        <v>197.2</v>
      </c>
      <c r="K19" s="5">
        <f t="shared" si="0"/>
        <v>0.39999999999997726</v>
      </c>
      <c r="L19" s="5">
        <f t="shared" si="1"/>
        <v>1999.9999999998863</v>
      </c>
      <c r="M19" s="16" t="s">
        <v>32</v>
      </c>
    </row>
    <row r="20" spans="1:13">
      <c r="A20" s="6">
        <v>45268</v>
      </c>
      <c r="B20" s="16" t="s">
        <v>42</v>
      </c>
      <c r="D20" s="16" t="s">
        <v>36</v>
      </c>
      <c r="E20" s="16">
        <v>20</v>
      </c>
      <c r="F20" s="16" t="s">
        <v>12</v>
      </c>
      <c r="G20" s="16">
        <v>62200</v>
      </c>
      <c r="H20" s="16">
        <v>62400</v>
      </c>
      <c r="I20" s="16">
        <v>61800</v>
      </c>
      <c r="J20" s="16">
        <v>61900</v>
      </c>
      <c r="K20" s="5">
        <f t="shared" si="0"/>
        <v>300</v>
      </c>
      <c r="L20" s="5">
        <f t="shared" si="1"/>
        <v>6000</v>
      </c>
      <c r="M20" s="16" t="s">
        <v>32</v>
      </c>
    </row>
    <row r="21" spans="1:13">
      <c r="A21" s="6">
        <v>45268</v>
      </c>
      <c r="B21" s="16" t="s">
        <v>37</v>
      </c>
      <c r="D21" s="16" t="s">
        <v>36</v>
      </c>
      <c r="E21" s="16">
        <v>10</v>
      </c>
      <c r="F21" s="16" t="s">
        <v>12</v>
      </c>
      <c r="G21" s="16">
        <v>74200</v>
      </c>
      <c r="H21" s="16">
        <v>74600</v>
      </c>
      <c r="I21" s="16">
        <v>73400</v>
      </c>
      <c r="J21" s="16">
        <v>73600</v>
      </c>
      <c r="K21" s="5">
        <f t="shared" si="0"/>
        <v>600</v>
      </c>
      <c r="L21" s="5">
        <f t="shared" si="1"/>
        <v>6000</v>
      </c>
      <c r="M21" s="16" t="s">
        <v>32</v>
      </c>
    </row>
    <row r="22" spans="1:13">
      <c r="A22" s="6">
        <v>45271</v>
      </c>
      <c r="B22" s="16" t="s">
        <v>42</v>
      </c>
      <c r="D22" s="16" t="s">
        <v>36</v>
      </c>
      <c r="E22" s="16">
        <v>20</v>
      </c>
      <c r="F22" s="16" t="s">
        <v>12</v>
      </c>
      <c r="G22" s="16">
        <v>61450</v>
      </c>
      <c r="H22" s="16">
        <v>61700</v>
      </c>
      <c r="I22" s="16">
        <v>61200</v>
      </c>
      <c r="J22" s="16">
        <v>61345</v>
      </c>
      <c r="K22" s="5">
        <f t="shared" si="0"/>
        <v>105</v>
      </c>
      <c r="L22" s="5">
        <f t="shared" si="1"/>
        <v>2100</v>
      </c>
      <c r="M22" s="16" t="s">
        <v>32</v>
      </c>
    </row>
    <row r="23" spans="1:13">
      <c r="A23" s="6">
        <v>45271</v>
      </c>
      <c r="B23" s="16" t="s">
        <v>39</v>
      </c>
      <c r="D23" s="16" t="s">
        <v>35</v>
      </c>
      <c r="E23" s="16">
        <v>10000</v>
      </c>
      <c r="F23" s="16" t="s">
        <v>12</v>
      </c>
      <c r="G23" s="16">
        <v>89.82</v>
      </c>
      <c r="H23" s="16">
        <v>90</v>
      </c>
      <c r="I23" s="16">
        <v>89.5</v>
      </c>
      <c r="J23" s="16">
        <v>90</v>
      </c>
      <c r="K23" s="5">
        <f t="shared" si="0"/>
        <v>-0.18000000000000682</v>
      </c>
      <c r="L23" s="5">
        <f t="shared" si="1"/>
        <v>-1800.0000000000682</v>
      </c>
      <c r="M23" s="16" t="s">
        <v>33</v>
      </c>
    </row>
    <row r="24" spans="1:13">
      <c r="A24" s="6">
        <v>45271</v>
      </c>
      <c r="B24" s="16" t="s">
        <v>37</v>
      </c>
      <c r="D24" s="16" t="s">
        <v>36</v>
      </c>
      <c r="E24" s="16">
        <v>10</v>
      </c>
      <c r="F24" s="16" t="s">
        <v>12</v>
      </c>
      <c r="G24" s="16">
        <v>72270</v>
      </c>
      <c r="H24" s="16">
        <v>72600</v>
      </c>
      <c r="I24" s="16">
        <v>71800</v>
      </c>
      <c r="J24" s="16">
        <v>72085</v>
      </c>
      <c r="K24" s="5">
        <f t="shared" si="0"/>
        <v>185</v>
      </c>
      <c r="L24" s="5">
        <f t="shared" si="1"/>
        <v>1850</v>
      </c>
      <c r="M24" s="16" t="s">
        <v>32</v>
      </c>
    </row>
    <row r="25" spans="1:13">
      <c r="A25" s="6">
        <v>45272</v>
      </c>
      <c r="B25" s="16" t="s">
        <v>39</v>
      </c>
      <c r="D25" s="16" t="s">
        <v>36</v>
      </c>
      <c r="E25" s="16">
        <v>10000</v>
      </c>
      <c r="F25" s="16" t="s">
        <v>12</v>
      </c>
      <c r="G25" s="16">
        <v>89.96</v>
      </c>
      <c r="H25" s="16">
        <v>90.1</v>
      </c>
      <c r="I25" s="16">
        <v>89.6</v>
      </c>
      <c r="J25" s="16">
        <v>90.1</v>
      </c>
      <c r="K25" s="5">
        <f t="shared" si="0"/>
        <v>-0.14000000000000057</v>
      </c>
      <c r="L25" s="5">
        <f t="shared" si="1"/>
        <v>-1400.0000000000057</v>
      </c>
      <c r="M25" s="16" t="s">
        <v>33</v>
      </c>
    </row>
    <row r="26" spans="1:13">
      <c r="A26" s="6">
        <v>45272</v>
      </c>
      <c r="B26" s="16" t="s">
        <v>41</v>
      </c>
      <c r="D26" s="16" t="s">
        <v>35</v>
      </c>
      <c r="E26" s="16">
        <v>5000</v>
      </c>
      <c r="F26" s="16" t="s">
        <v>10</v>
      </c>
      <c r="G26" s="16">
        <v>195.5</v>
      </c>
      <c r="H26" s="16">
        <v>193.4</v>
      </c>
      <c r="I26" s="16">
        <v>198</v>
      </c>
      <c r="J26" s="16">
        <v>193.4</v>
      </c>
      <c r="K26" s="5">
        <f t="shared" si="0"/>
        <v>-2.0999999999999943</v>
      </c>
      <c r="L26" s="5">
        <f t="shared" si="1"/>
        <v>-10499.999999999971</v>
      </c>
      <c r="M26" s="16" t="s">
        <v>33</v>
      </c>
    </row>
    <row r="27" spans="1:13">
      <c r="A27" s="6">
        <v>45272</v>
      </c>
      <c r="B27" s="16" t="s">
        <v>42</v>
      </c>
      <c r="D27" s="16" t="s">
        <v>35</v>
      </c>
      <c r="E27" s="16">
        <v>20</v>
      </c>
      <c r="F27" s="16" t="s">
        <v>12</v>
      </c>
      <c r="G27" s="16">
        <v>61150</v>
      </c>
      <c r="H27" s="16">
        <v>61410</v>
      </c>
      <c r="I27" s="16">
        <v>60900</v>
      </c>
      <c r="J27" s="16">
        <v>60950</v>
      </c>
      <c r="K27" s="5">
        <f t="shared" si="0"/>
        <v>200</v>
      </c>
      <c r="L27" s="5">
        <f t="shared" si="1"/>
        <v>4000</v>
      </c>
      <c r="M27" s="16" t="s">
        <v>32</v>
      </c>
    </row>
    <row r="28" spans="1:13">
      <c r="A28" s="6">
        <v>45272</v>
      </c>
      <c r="B28" s="16" t="s">
        <v>37</v>
      </c>
      <c r="D28" s="16" t="s">
        <v>35</v>
      </c>
      <c r="E28" s="16">
        <v>10</v>
      </c>
      <c r="F28" s="16" t="s">
        <v>12</v>
      </c>
      <c r="G28" s="16">
        <v>71880</v>
      </c>
      <c r="H28" s="16">
        <v>72050</v>
      </c>
      <c r="I28" s="16">
        <v>71600</v>
      </c>
      <c r="J28" s="16">
        <v>71625</v>
      </c>
      <c r="K28" s="5">
        <f t="shared" si="0"/>
        <v>255</v>
      </c>
      <c r="L28" s="5">
        <f t="shared" si="1"/>
        <v>2550</v>
      </c>
      <c r="M28" s="16" t="s">
        <v>32</v>
      </c>
    </row>
    <row r="29" spans="1:13">
      <c r="A29" s="6">
        <v>45273</v>
      </c>
      <c r="B29" s="16" t="s">
        <v>45</v>
      </c>
      <c r="D29" s="16" t="s">
        <v>36</v>
      </c>
      <c r="E29" s="16">
        <v>1250</v>
      </c>
      <c r="F29" s="16" t="s">
        <v>10</v>
      </c>
      <c r="G29" s="16">
        <v>194</v>
      </c>
      <c r="H29" s="16">
        <v>190</v>
      </c>
      <c r="I29" s="16">
        <v>202</v>
      </c>
      <c r="J29" s="16">
        <v>195.6</v>
      </c>
      <c r="K29" s="5">
        <f t="shared" si="0"/>
        <v>1.5999999999999943</v>
      </c>
      <c r="L29" s="5">
        <f t="shared" si="1"/>
        <v>1999.999999999993</v>
      </c>
      <c r="M29" s="16" t="s">
        <v>32</v>
      </c>
    </row>
    <row r="30" spans="1:13">
      <c r="A30" s="6">
        <v>45273</v>
      </c>
      <c r="B30" s="16" t="s">
        <v>42</v>
      </c>
      <c r="D30" s="16" t="s">
        <v>36</v>
      </c>
      <c r="E30" s="16">
        <v>20</v>
      </c>
      <c r="F30" s="16" t="s">
        <v>12</v>
      </c>
      <c r="G30" s="16">
        <v>60970</v>
      </c>
      <c r="H30" s="16">
        <v>61100</v>
      </c>
      <c r="I30" s="16">
        <v>60700</v>
      </c>
      <c r="J30" s="16">
        <v>61050</v>
      </c>
      <c r="K30" s="5">
        <f t="shared" si="0"/>
        <v>-80</v>
      </c>
      <c r="L30" s="5">
        <f t="shared" si="1"/>
        <v>-1600</v>
      </c>
      <c r="M30" s="16" t="s">
        <v>33</v>
      </c>
    </row>
    <row r="31" spans="1:13">
      <c r="A31" s="6">
        <v>45274</v>
      </c>
      <c r="B31" s="16" t="s">
        <v>38</v>
      </c>
      <c r="D31" s="16" t="s">
        <v>36</v>
      </c>
      <c r="E31" s="16">
        <v>100</v>
      </c>
      <c r="F31" s="16" t="s">
        <v>10</v>
      </c>
      <c r="G31" s="16">
        <v>5823</v>
      </c>
      <c r="H31" s="16">
        <v>2580</v>
      </c>
      <c r="I31" s="16">
        <v>5900</v>
      </c>
      <c r="J31" s="16">
        <v>5872</v>
      </c>
      <c r="K31" s="5">
        <f t="shared" si="0"/>
        <v>49</v>
      </c>
      <c r="L31" s="5">
        <f t="shared" si="1"/>
        <v>4900</v>
      </c>
      <c r="M31" s="16" t="s">
        <v>32</v>
      </c>
    </row>
    <row r="32" spans="1:13">
      <c r="A32" s="6">
        <v>45274</v>
      </c>
      <c r="B32" s="16" t="s">
        <v>41</v>
      </c>
      <c r="D32" s="16" t="s">
        <v>36</v>
      </c>
      <c r="E32" s="16">
        <v>5000</v>
      </c>
      <c r="F32" s="16" t="s">
        <v>10</v>
      </c>
      <c r="G32" s="16">
        <v>197.8</v>
      </c>
      <c r="H32" s="16">
        <v>196.8</v>
      </c>
      <c r="I32" s="16">
        <v>201</v>
      </c>
      <c r="J32" s="16">
        <v>199.8</v>
      </c>
      <c r="K32" s="5">
        <f t="shared" si="0"/>
        <v>2</v>
      </c>
      <c r="L32" s="5">
        <f t="shared" si="1"/>
        <v>10000</v>
      </c>
      <c r="M32" s="16" t="s">
        <v>32</v>
      </c>
    </row>
    <row r="33" spans="1:13">
      <c r="A33" s="6">
        <v>45274</v>
      </c>
      <c r="B33" s="16" t="s">
        <v>43</v>
      </c>
      <c r="D33" s="16" t="s">
        <v>36</v>
      </c>
      <c r="E33" s="16">
        <v>10000</v>
      </c>
      <c r="F33" s="16" t="s">
        <v>10</v>
      </c>
      <c r="G33" s="16">
        <v>105.44</v>
      </c>
      <c r="H33" s="16">
        <v>105.7</v>
      </c>
      <c r="I33" s="16">
        <v>105.22</v>
      </c>
      <c r="J33" s="16">
        <v>105.56</v>
      </c>
      <c r="K33" s="5">
        <f t="shared" si="0"/>
        <v>0.12000000000000455</v>
      </c>
      <c r="L33" s="5">
        <f t="shared" si="1"/>
        <v>1200.0000000000455</v>
      </c>
      <c r="M33" s="16" t="s">
        <v>32</v>
      </c>
    </row>
    <row r="34" spans="1:13">
      <c r="A34" s="6">
        <v>45274</v>
      </c>
      <c r="B34" s="16" t="s">
        <v>45</v>
      </c>
      <c r="D34" s="16" t="s">
        <v>36</v>
      </c>
      <c r="E34" s="16">
        <v>1250</v>
      </c>
      <c r="F34" s="16" t="s">
        <v>10</v>
      </c>
      <c r="G34" s="16">
        <v>197</v>
      </c>
      <c r="H34" s="16">
        <v>192</v>
      </c>
      <c r="I34" s="16">
        <v>210</v>
      </c>
      <c r="J34" s="16">
        <v>198.3</v>
      </c>
      <c r="K34" s="5">
        <f t="shared" si="0"/>
        <v>1.3000000000000114</v>
      </c>
      <c r="L34" s="5">
        <f t="shared" si="1"/>
        <v>1625.0000000000141</v>
      </c>
      <c r="M34" s="16" t="s">
        <v>32</v>
      </c>
    </row>
    <row r="35" spans="1:13">
      <c r="A35" s="6">
        <v>45274</v>
      </c>
      <c r="B35" s="16" t="s">
        <v>20</v>
      </c>
      <c r="D35" s="16" t="s">
        <v>36</v>
      </c>
      <c r="E35" s="16">
        <v>5000</v>
      </c>
      <c r="F35" s="16" t="s">
        <v>10</v>
      </c>
      <c r="G35" s="16">
        <v>221.5</v>
      </c>
      <c r="H35" s="16">
        <v>220</v>
      </c>
      <c r="I35" s="16">
        <v>225</v>
      </c>
      <c r="J35" s="16">
        <v>222.6</v>
      </c>
      <c r="K35" s="5">
        <f t="shared" si="0"/>
        <v>1.0999999999999943</v>
      </c>
      <c r="L35" s="5">
        <f t="shared" si="1"/>
        <v>5499.9999999999718</v>
      </c>
      <c r="M35" s="16" t="s">
        <v>32</v>
      </c>
    </row>
    <row r="36" spans="1:13">
      <c r="A36" s="6">
        <v>45275</v>
      </c>
      <c r="B36" s="16" t="s">
        <v>37</v>
      </c>
      <c r="D36" s="16" t="s">
        <v>36</v>
      </c>
      <c r="E36" s="16">
        <v>10</v>
      </c>
      <c r="F36" s="16" t="s">
        <v>10</v>
      </c>
      <c r="G36" s="16">
        <v>75100</v>
      </c>
      <c r="H36" s="16">
        <v>74800</v>
      </c>
      <c r="I36" s="16">
        <v>75500</v>
      </c>
      <c r="J36" s="16">
        <v>75000</v>
      </c>
      <c r="K36" s="5">
        <f t="shared" si="0"/>
        <v>-100</v>
      </c>
      <c r="L36" s="5">
        <f t="shared" si="1"/>
        <v>-1000</v>
      </c>
      <c r="M36" s="16" t="s">
        <v>33</v>
      </c>
    </row>
    <row r="37" spans="1:13">
      <c r="A37" s="6">
        <v>45275</v>
      </c>
      <c r="B37" s="16" t="s">
        <v>45</v>
      </c>
      <c r="D37" s="16" t="s">
        <v>36</v>
      </c>
      <c r="E37" s="16">
        <v>1250</v>
      </c>
      <c r="F37" s="16" t="s">
        <v>10</v>
      </c>
      <c r="G37" s="16">
        <v>200</v>
      </c>
      <c r="H37" s="16">
        <v>196</v>
      </c>
      <c r="I37" s="16">
        <v>210</v>
      </c>
      <c r="J37" s="16">
        <v>201.3</v>
      </c>
      <c r="K37" s="5">
        <f t="shared" si="0"/>
        <v>1.3000000000000114</v>
      </c>
      <c r="L37" s="5">
        <f t="shared" si="1"/>
        <v>1625.0000000000141</v>
      </c>
      <c r="M37" s="16" t="s">
        <v>32</v>
      </c>
    </row>
    <row r="38" spans="1:13">
      <c r="A38" s="6">
        <v>45275</v>
      </c>
      <c r="B38" s="16" t="s">
        <v>38</v>
      </c>
      <c r="D38" s="16" t="s">
        <v>36</v>
      </c>
      <c r="E38" s="16">
        <v>100</v>
      </c>
      <c r="F38" s="16" t="s">
        <v>10</v>
      </c>
      <c r="G38" s="16">
        <v>5970</v>
      </c>
      <c r="H38" s="16">
        <v>5930</v>
      </c>
      <c r="I38" s="16">
        <v>6100</v>
      </c>
      <c r="J38" s="16">
        <v>5990</v>
      </c>
      <c r="K38" s="5">
        <f t="shared" si="0"/>
        <v>20</v>
      </c>
      <c r="L38" s="5">
        <f t="shared" si="1"/>
        <v>2000</v>
      </c>
      <c r="M38" s="16" t="s">
        <v>32</v>
      </c>
    </row>
    <row r="39" spans="1:13">
      <c r="A39" s="6">
        <v>45275</v>
      </c>
      <c r="B39" s="16" t="s">
        <v>14</v>
      </c>
      <c r="D39" s="16" t="s">
        <v>35</v>
      </c>
      <c r="E39" s="16">
        <v>5000</v>
      </c>
      <c r="F39" s="16" t="s">
        <v>10</v>
      </c>
      <c r="G39" s="16">
        <v>184.7</v>
      </c>
      <c r="H39" s="16">
        <v>183.7</v>
      </c>
      <c r="I39" s="16">
        <v>187</v>
      </c>
      <c r="J39" s="16">
        <v>183.7</v>
      </c>
      <c r="K39" s="5">
        <f t="shared" si="0"/>
        <v>-1</v>
      </c>
      <c r="L39" s="5">
        <f t="shared" si="1"/>
        <v>-5000</v>
      </c>
      <c r="M39" s="16" t="s">
        <v>33</v>
      </c>
    </row>
    <row r="40" spans="1:13">
      <c r="A40" s="6">
        <v>45278</v>
      </c>
      <c r="B40" s="16" t="s">
        <v>20</v>
      </c>
      <c r="D40" s="16" t="s">
        <v>35</v>
      </c>
      <c r="E40" s="16">
        <v>5000</v>
      </c>
      <c r="F40" s="16" t="s">
        <v>10</v>
      </c>
      <c r="G40" s="16">
        <v>223</v>
      </c>
      <c r="H40" s="16">
        <v>222</v>
      </c>
      <c r="I40" s="16">
        <v>226</v>
      </c>
      <c r="J40" s="16">
        <v>224.8</v>
      </c>
      <c r="K40" s="5">
        <f t="shared" si="0"/>
        <v>1.8000000000000114</v>
      </c>
      <c r="L40" s="5">
        <f t="shared" si="1"/>
        <v>9000.0000000000564</v>
      </c>
      <c r="M40" s="16" t="s">
        <v>32</v>
      </c>
    </row>
    <row r="41" spans="1:13">
      <c r="A41" s="6">
        <v>45278</v>
      </c>
      <c r="B41" s="16" t="s">
        <v>45</v>
      </c>
      <c r="D41" s="16" t="s">
        <v>36</v>
      </c>
      <c r="E41" s="16">
        <v>1250</v>
      </c>
      <c r="F41" s="16" t="s">
        <v>10</v>
      </c>
      <c r="G41" s="16">
        <v>211</v>
      </c>
      <c r="H41" s="16">
        <v>207</v>
      </c>
      <c r="I41" s="16">
        <v>220</v>
      </c>
      <c r="J41" s="16">
        <v>214.4</v>
      </c>
      <c r="K41" s="5">
        <f t="shared" si="0"/>
        <v>3.4000000000000057</v>
      </c>
      <c r="L41" s="5">
        <f t="shared" si="1"/>
        <v>4250.0000000000073</v>
      </c>
      <c r="M41" s="16" t="s">
        <v>32</v>
      </c>
    </row>
    <row r="42" spans="1:13">
      <c r="A42" s="6">
        <v>45278</v>
      </c>
      <c r="B42" s="16" t="s">
        <v>38</v>
      </c>
      <c r="D42" s="16" t="s">
        <v>36</v>
      </c>
      <c r="E42" s="16">
        <v>100</v>
      </c>
      <c r="F42" s="16" t="s">
        <v>10</v>
      </c>
      <c r="G42" s="16">
        <v>5950</v>
      </c>
      <c r="H42" s="16">
        <v>5900</v>
      </c>
      <c r="I42" s="16">
        <v>6030</v>
      </c>
      <c r="J42" s="16">
        <v>5997</v>
      </c>
      <c r="K42" s="5">
        <f t="shared" si="0"/>
        <v>47</v>
      </c>
      <c r="L42" s="5">
        <f t="shared" si="1"/>
        <v>4700</v>
      </c>
      <c r="M42" s="16" t="s">
        <v>32</v>
      </c>
    </row>
    <row r="43" spans="1:13">
      <c r="A43" s="6">
        <v>45278</v>
      </c>
      <c r="B43" s="16" t="s">
        <v>17</v>
      </c>
      <c r="D43" s="16" t="s">
        <v>36</v>
      </c>
      <c r="E43" s="16">
        <v>2500</v>
      </c>
      <c r="F43" s="16" t="s">
        <v>10</v>
      </c>
      <c r="G43" s="16">
        <v>722.6</v>
      </c>
      <c r="H43" s="16">
        <v>719.6</v>
      </c>
      <c r="I43" s="16">
        <v>726</v>
      </c>
      <c r="J43" s="16">
        <v>723.6</v>
      </c>
      <c r="K43" s="5">
        <f t="shared" si="0"/>
        <v>1</v>
      </c>
      <c r="L43" s="5">
        <f t="shared" si="1"/>
        <v>2500</v>
      </c>
      <c r="M43" s="16" t="s">
        <v>32</v>
      </c>
    </row>
    <row r="44" spans="1:13">
      <c r="A44" s="6">
        <v>45279</v>
      </c>
      <c r="B44" s="16" t="s">
        <v>171</v>
      </c>
      <c r="D44" s="16" t="s">
        <v>36</v>
      </c>
      <c r="E44" s="16">
        <v>50</v>
      </c>
      <c r="F44" s="16" t="s">
        <v>10</v>
      </c>
      <c r="G44" s="16">
        <v>10510</v>
      </c>
      <c r="H44" s="16">
        <v>10410</v>
      </c>
      <c r="I44" s="16">
        <v>10650</v>
      </c>
      <c r="J44" s="16">
        <v>10630</v>
      </c>
      <c r="K44" s="5">
        <f t="shared" si="0"/>
        <v>120</v>
      </c>
      <c r="L44" s="5">
        <f t="shared" si="1"/>
        <v>6000</v>
      </c>
      <c r="M44" s="16" t="s">
        <v>32</v>
      </c>
    </row>
    <row r="45" spans="1:13">
      <c r="A45" s="6">
        <v>45279</v>
      </c>
      <c r="B45" s="16" t="s">
        <v>38</v>
      </c>
      <c r="D45" s="16" t="s">
        <v>36</v>
      </c>
      <c r="E45" s="16">
        <v>100</v>
      </c>
      <c r="F45" s="16" t="s">
        <v>10</v>
      </c>
      <c r="G45" s="16">
        <v>6075</v>
      </c>
      <c r="H45" s="16">
        <v>6020</v>
      </c>
      <c r="I45" s="16">
        <v>6150</v>
      </c>
      <c r="J45" s="16">
        <v>6121</v>
      </c>
      <c r="K45" s="5">
        <f t="shared" si="0"/>
        <v>46</v>
      </c>
      <c r="L45" s="5">
        <f t="shared" si="1"/>
        <v>4600</v>
      </c>
      <c r="M45" s="16" t="s">
        <v>32</v>
      </c>
    </row>
    <row r="46" spans="1:13">
      <c r="A46" s="6">
        <v>45280</v>
      </c>
      <c r="B46" s="16" t="s">
        <v>172</v>
      </c>
      <c r="D46" s="16" t="s">
        <v>36</v>
      </c>
      <c r="E46" s="16">
        <v>50</v>
      </c>
      <c r="F46" s="16" t="s">
        <v>10</v>
      </c>
      <c r="G46" s="16">
        <v>5375</v>
      </c>
      <c r="H46" s="16">
        <v>5310</v>
      </c>
      <c r="I46" s="16">
        <v>5470</v>
      </c>
      <c r="J46" s="16">
        <v>5385</v>
      </c>
      <c r="K46" s="5">
        <f t="shared" si="0"/>
        <v>10</v>
      </c>
      <c r="L46" s="5">
        <f t="shared" si="1"/>
        <v>500</v>
      </c>
      <c r="M46" s="16" t="s">
        <v>32</v>
      </c>
    </row>
    <row r="47" spans="1:13">
      <c r="A47" s="6">
        <v>45280</v>
      </c>
      <c r="B47" s="16" t="s">
        <v>20</v>
      </c>
      <c r="D47" s="16" t="s">
        <v>36</v>
      </c>
      <c r="E47" s="16">
        <v>5000</v>
      </c>
      <c r="F47" s="16" t="s">
        <v>12</v>
      </c>
      <c r="G47" s="16">
        <v>227</v>
      </c>
      <c r="H47" s="16">
        <v>228.5</v>
      </c>
      <c r="I47" s="16">
        <v>225</v>
      </c>
      <c r="J47" s="16">
        <v>225.6</v>
      </c>
      <c r="K47" s="5">
        <f t="shared" si="0"/>
        <v>1.4000000000000057</v>
      </c>
      <c r="L47" s="5">
        <f t="shared" si="1"/>
        <v>7000.0000000000282</v>
      </c>
      <c r="M47" s="16" t="s">
        <v>32</v>
      </c>
    </row>
    <row r="48" spans="1:13">
      <c r="A48" s="6">
        <v>45281</v>
      </c>
      <c r="B48" s="16" t="s">
        <v>172</v>
      </c>
      <c r="D48" s="16" t="s">
        <v>36</v>
      </c>
      <c r="E48" s="16">
        <v>50</v>
      </c>
      <c r="F48" s="16" t="s">
        <v>10</v>
      </c>
      <c r="G48" s="16">
        <v>5400</v>
      </c>
      <c r="H48" s="16">
        <v>5320</v>
      </c>
      <c r="I48" s="16">
        <v>5500</v>
      </c>
      <c r="J48" s="16">
        <v>5477</v>
      </c>
      <c r="K48" s="5">
        <f t="shared" si="0"/>
        <v>77</v>
      </c>
      <c r="L48" s="5">
        <f t="shared" si="1"/>
        <v>3850</v>
      </c>
      <c r="M48" s="16" t="s">
        <v>32</v>
      </c>
    </row>
    <row r="49" spans="1:13">
      <c r="A49" s="6">
        <v>45281</v>
      </c>
      <c r="B49" s="16" t="s">
        <v>167</v>
      </c>
      <c r="D49" s="16" t="s">
        <v>36</v>
      </c>
      <c r="E49" s="16">
        <v>50</v>
      </c>
      <c r="F49" s="16" t="s">
        <v>10</v>
      </c>
      <c r="G49" s="16">
        <v>5720</v>
      </c>
      <c r="H49" s="16">
        <v>5670</v>
      </c>
      <c r="I49" s="16">
        <v>5800</v>
      </c>
      <c r="J49" s="16">
        <v>5780</v>
      </c>
      <c r="K49" s="5">
        <f t="shared" si="0"/>
        <v>60</v>
      </c>
      <c r="L49" s="5">
        <f t="shared" si="1"/>
        <v>3000</v>
      </c>
      <c r="M49" s="16" t="s">
        <v>32</v>
      </c>
    </row>
    <row r="50" spans="1:13">
      <c r="A50" s="6">
        <v>45281</v>
      </c>
      <c r="B50" s="16" t="s">
        <v>37</v>
      </c>
      <c r="D50" s="16" t="s">
        <v>36</v>
      </c>
      <c r="E50" s="16">
        <v>10</v>
      </c>
      <c r="F50" s="16" t="s">
        <v>10</v>
      </c>
      <c r="G50" s="16">
        <v>75550</v>
      </c>
      <c r="H50" s="16">
        <v>75000</v>
      </c>
      <c r="I50" s="16">
        <v>76000</v>
      </c>
      <c r="J50" s="16">
        <v>75350</v>
      </c>
      <c r="K50" s="5">
        <f t="shared" si="0"/>
        <v>-200</v>
      </c>
      <c r="L50" s="5">
        <f t="shared" si="1"/>
        <v>-2000</v>
      </c>
      <c r="M50" s="16" t="s">
        <v>33</v>
      </c>
    </row>
    <row r="51" spans="1:13">
      <c r="A51" s="6">
        <v>45281</v>
      </c>
      <c r="B51" s="16" t="s">
        <v>17</v>
      </c>
      <c r="D51" s="16" t="s">
        <v>35</v>
      </c>
      <c r="E51" s="16">
        <v>2500</v>
      </c>
      <c r="F51" s="16" t="s">
        <v>12</v>
      </c>
      <c r="G51" s="16">
        <v>726.25</v>
      </c>
      <c r="H51" s="16">
        <v>729</v>
      </c>
      <c r="I51" s="16">
        <v>722</v>
      </c>
      <c r="J51" s="16">
        <v>722</v>
      </c>
      <c r="K51" s="5">
        <f t="shared" si="0"/>
        <v>4.25</v>
      </c>
      <c r="L51" s="5">
        <f t="shared" si="1"/>
        <v>10625</v>
      </c>
      <c r="M51" s="16" t="s">
        <v>32</v>
      </c>
    </row>
    <row r="52" spans="1:13">
      <c r="A52" s="6">
        <v>45282</v>
      </c>
      <c r="B52" s="16" t="s">
        <v>171</v>
      </c>
      <c r="D52" s="16" t="s">
        <v>35</v>
      </c>
      <c r="E52" s="16">
        <v>50</v>
      </c>
      <c r="F52" s="16" t="s">
        <v>10</v>
      </c>
      <c r="G52" s="16">
        <v>10840</v>
      </c>
      <c r="H52" s="16">
        <v>10720</v>
      </c>
      <c r="I52" s="16">
        <v>11000</v>
      </c>
      <c r="J52" s="16">
        <v>10945</v>
      </c>
      <c r="K52" s="5">
        <f t="shared" si="0"/>
        <v>105</v>
      </c>
      <c r="L52" s="5">
        <f t="shared" si="1"/>
        <v>5250</v>
      </c>
      <c r="M52" s="16" t="s">
        <v>32</v>
      </c>
    </row>
    <row r="53" spans="1:13">
      <c r="A53" s="6">
        <v>45282</v>
      </c>
      <c r="B53" s="16" t="s">
        <v>65</v>
      </c>
      <c r="D53" s="16" t="s">
        <v>35</v>
      </c>
      <c r="E53" s="16">
        <v>10</v>
      </c>
      <c r="F53" s="16" t="s">
        <v>10</v>
      </c>
      <c r="G53" s="16">
        <v>14100</v>
      </c>
      <c r="H53" s="16">
        <v>13800</v>
      </c>
      <c r="I53" s="16">
        <v>14500</v>
      </c>
      <c r="J53" s="16">
        <v>14300</v>
      </c>
      <c r="K53" s="5">
        <f t="shared" si="0"/>
        <v>200</v>
      </c>
      <c r="L53" s="5">
        <f t="shared" si="1"/>
        <v>2000</v>
      </c>
      <c r="M53" s="16" t="s">
        <v>32</v>
      </c>
    </row>
    <row r="54" spans="1:13">
      <c r="A54" s="6">
        <v>45282</v>
      </c>
      <c r="B54" s="16" t="s">
        <v>37</v>
      </c>
      <c r="D54" s="16" t="s">
        <v>36</v>
      </c>
      <c r="E54" s="16">
        <v>10</v>
      </c>
      <c r="F54" s="16" t="s">
        <v>10</v>
      </c>
      <c r="G54" s="16">
        <v>75750</v>
      </c>
      <c r="H54" s="16">
        <v>75350</v>
      </c>
      <c r="I54" s="16">
        <v>76300</v>
      </c>
      <c r="J54" s="16">
        <v>75930</v>
      </c>
      <c r="K54" s="5">
        <f t="shared" si="0"/>
        <v>180</v>
      </c>
      <c r="L54" s="5">
        <f t="shared" si="1"/>
        <v>1800</v>
      </c>
      <c r="M54" s="16" t="s">
        <v>32</v>
      </c>
    </row>
    <row r="55" spans="1:13">
      <c r="A55" s="6">
        <v>45286</v>
      </c>
      <c r="B55" s="16" t="s">
        <v>167</v>
      </c>
      <c r="D55" s="16" t="s">
        <v>35</v>
      </c>
      <c r="E55" s="16">
        <v>50</v>
      </c>
      <c r="F55" s="16" t="s">
        <v>10</v>
      </c>
      <c r="G55" s="16">
        <v>5725</v>
      </c>
      <c r="H55" s="16">
        <v>5670</v>
      </c>
      <c r="I55" s="16">
        <v>5800</v>
      </c>
      <c r="J55" s="16">
        <v>5755</v>
      </c>
      <c r="K55" s="5">
        <f t="shared" si="0"/>
        <v>30</v>
      </c>
      <c r="L55" s="5">
        <f t="shared" si="1"/>
        <v>1500</v>
      </c>
      <c r="M55" s="16" t="s">
        <v>32</v>
      </c>
    </row>
    <row r="56" spans="1:13">
      <c r="A56" s="6">
        <v>45286</v>
      </c>
      <c r="B56" s="16" t="s">
        <v>45</v>
      </c>
      <c r="D56" s="16" t="s">
        <v>36</v>
      </c>
      <c r="E56" s="16">
        <v>1250</v>
      </c>
      <c r="F56" s="16" t="s">
        <v>12</v>
      </c>
      <c r="G56" s="16">
        <v>208</v>
      </c>
      <c r="H56" s="16">
        <v>211.1</v>
      </c>
      <c r="I56" s="16">
        <v>204</v>
      </c>
      <c r="J56" s="16">
        <v>206</v>
      </c>
      <c r="K56" s="5">
        <f t="shared" si="0"/>
        <v>2</v>
      </c>
      <c r="L56" s="5">
        <f t="shared" si="1"/>
        <v>2500</v>
      </c>
      <c r="M56" s="16" t="s">
        <v>32</v>
      </c>
    </row>
    <row r="57" spans="1:13">
      <c r="A57" s="6">
        <v>45286</v>
      </c>
      <c r="B57" s="16" t="s">
        <v>17</v>
      </c>
      <c r="D57" s="16" t="s">
        <v>36</v>
      </c>
      <c r="E57" s="16">
        <v>2500</v>
      </c>
      <c r="F57" s="16" t="s">
        <v>10</v>
      </c>
      <c r="G57" s="16">
        <v>734.2</v>
      </c>
      <c r="H57" s="16">
        <v>732</v>
      </c>
      <c r="I57" s="16">
        <v>740</v>
      </c>
      <c r="J57" s="16">
        <v>732</v>
      </c>
      <c r="K57" s="5">
        <f t="shared" si="0"/>
        <v>-2.2000000000000455</v>
      </c>
      <c r="L57" s="5">
        <f t="shared" si="1"/>
        <v>-5500.0000000001137</v>
      </c>
      <c r="M57" s="16" t="s">
        <v>33</v>
      </c>
    </row>
    <row r="58" spans="1:13">
      <c r="A58" s="6">
        <v>45287</v>
      </c>
      <c r="B58" s="16" t="s">
        <v>17</v>
      </c>
      <c r="D58" s="16" t="s">
        <v>36</v>
      </c>
      <c r="E58" s="16">
        <v>2500</v>
      </c>
      <c r="F58" s="16" t="s">
        <v>10</v>
      </c>
      <c r="G58" s="16">
        <v>734.75</v>
      </c>
      <c r="H58" s="16">
        <v>731.8</v>
      </c>
      <c r="I58" s="16">
        <v>740</v>
      </c>
      <c r="J58" s="16">
        <v>736</v>
      </c>
      <c r="K58" s="5">
        <f t="shared" si="0"/>
        <v>1.25</v>
      </c>
      <c r="L58" s="5">
        <f t="shared" si="1"/>
        <v>3125</v>
      </c>
      <c r="M58" s="16" t="s">
        <v>32</v>
      </c>
    </row>
    <row r="59" spans="1:13">
      <c r="A59" s="6">
        <v>45287</v>
      </c>
      <c r="B59" s="16" t="s">
        <v>38</v>
      </c>
      <c r="D59" s="16" t="s">
        <v>36</v>
      </c>
      <c r="E59" s="16">
        <v>100</v>
      </c>
      <c r="F59" s="16" t="s">
        <v>10</v>
      </c>
      <c r="G59" s="16">
        <v>6275</v>
      </c>
      <c r="H59" s="16">
        <v>6240</v>
      </c>
      <c r="I59" s="16">
        <v>6330</v>
      </c>
      <c r="J59" s="16">
        <v>6240</v>
      </c>
      <c r="K59" s="5">
        <f t="shared" si="0"/>
        <v>-35</v>
      </c>
      <c r="L59" s="5">
        <f t="shared" si="1"/>
        <v>-3500</v>
      </c>
      <c r="M59" s="16" t="s">
        <v>33</v>
      </c>
    </row>
    <row r="60" spans="1:13">
      <c r="A60" s="6">
        <v>45288</v>
      </c>
      <c r="B60" s="16" t="s">
        <v>172</v>
      </c>
      <c r="D60" s="16" t="s">
        <v>35</v>
      </c>
      <c r="E60" s="16">
        <v>50</v>
      </c>
      <c r="F60" s="16" t="s">
        <v>10</v>
      </c>
      <c r="G60" s="16">
        <v>5540</v>
      </c>
      <c r="H60" s="16">
        <v>5450</v>
      </c>
      <c r="I60" s="16">
        <v>5670</v>
      </c>
      <c r="J60" s="16">
        <v>5450</v>
      </c>
      <c r="K60" s="5">
        <f t="shared" si="0"/>
        <v>-90</v>
      </c>
      <c r="L60" s="5">
        <f t="shared" si="1"/>
        <v>-4500</v>
      </c>
      <c r="M60" s="16" t="s">
        <v>33</v>
      </c>
    </row>
    <row r="61" spans="1:13">
      <c r="A61" s="6">
        <v>45288</v>
      </c>
      <c r="B61" s="16" t="s">
        <v>37</v>
      </c>
      <c r="D61" s="16" t="s">
        <v>36</v>
      </c>
      <c r="E61" s="16">
        <v>10</v>
      </c>
      <c r="F61" s="16" t="s">
        <v>12</v>
      </c>
      <c r="G61" s="16">
        <v>75300</v>
      </c>
      <c r="H61" s="16">
        <v>75700</v>
      </c>
      <c r="I61" s="16">
        <v>74800</v>
      </c>
      <c r="J61" s="16">
        <v>75450</v>
      </c>
      <c r="K61" s="5">
        <f t="shared" si="0"/>
        <v>-150</v>
      </c>
      <c r="L61" s="5">
        <f t="shared" si="1"/>
        <v>-1500</v>
      </c>
      <c r="M61" s="16" t="s">
        <v>33</v>
      </c>
    </row>
    <row r="62" spans="1:13">
      <c r="A62" s="6">
        <v>45288</v>
      </c>
      <c r="B62" s="16" t="s">
        <v>42</v>
      </c>
      <c r="D62" s="16" t="s">
        <v>36</v>
      </c>
      <c r="E62" s="16">
        <v>20</v>
      </c>
      <c r="F62" s="16" t="s">
        <v>12</v>
      </c>
      <c r="G62" s="16">
        <v>63200</v>
      </c>
      <c r="H62" s="16">
        <v>63500</v>
      </c>
      <c r="I62" s="16">
        <v>62800</v>
      </c>
      <c r="J62" s="16">
        <v>63020</v>
      </c>
      <c r="K62" s="5">
        <f t="shared" si="0"/>
        <v>180</v>
      </c>
      <c r="L62" s="5">
        <f t="shared" si="1"/>
        <v>3600</v>
      </c>
      <c r="M62" s="16" t="s">
        <v>32</v>
      </c>
    </row>
    <row r="63" spans="1:13">
      <c r="A63" s="6">
        <v>45655</v>
      </c>
      <c r="B63" s="16" t="s">
        <v>45</v>
      </c>
      <c r="D63" s="16" t="s">
        <v>36</v>
      </c>
      <c r="E63" s="16">
        <v>1250</v>
      </c>
      <c r="F63" s="16" t="s">
        <v>10</v>
      </c>
      <c r="G63" s="16">
        <v>211.5</v>
      </c>
      <c r="H63" s="16">
        <v>208.8</v>
      </c>
      <c r="I63" s="16">
        <v>217</v>
      </c>
      <c r="J63" s="16">
        <v>209.8</v>
      </c>
      <c r="K63" s="5">
        <f t="shared" si="0"/>
        <v>-1.6999999999999886</v>
      </c>
      <c r="L63" s="5">
        <f t="shared" si="1"/>
        <v>-2124.9999999999859</v>
      </c>
      <c r="M63" s="16" t="s">
        <v>33</v>
      </c>
    </row>
    <row r="64" spans="1:13">
      <c r="K64" s="5"/>
      <c r="L64" s="5"/>
    </row>
    <row r="67" spans="7:13">
      <c r="G67" s="36" t="s">
        <v>223</v>
      </c>
      <c r="H67" s="37"/>
      <c r="I67" s="37"/>
      <c r="J67" s="37"/>
      <c r="K67" s="37"/>
      <c r="L67" s="37"/>
      <c r="M67" s="38"/>
    </row>
    <row r="68" spans="7:13">
      <c r="G68" s="18" t="s">
        <v>21</v>
      </c>
      <c r="H68" s="7" t="s">
        <v>22</v>
      </c>
      <c r="I68" s="7" t="s">
        <v>23</v>
      </c>
      <c r="J68" s="7" t="s">
        <v>24</v>
      </c>
      <c r="K68" s="7" t="s">
        <v>25</v>
      </c>
      <c r="L68" s="7" t="s">
        <v>26</v>
      </c>
      <c r="M68" s="8" t="s">
        <v>27</v>
      </c>
    </row>
    <row r="69" spans="7:13">
      <c r="G69" s="19" t="s">
        <v>155</v>
      </c>
      <c r="H69" s="9">
        <v>62</v>
      </c>
      <c r="I69" s="9"/>
      <c r="J69" s="9">
        <v>62</v>
      </c>
      <c r="K69" s="10">
        <v>46</v>
      </c>
      <c r="L69" s="11">
        <f t="shared" ref="L69" si="2">+K69/J69</f>
        <v>0.74193548387096775</v>
      </c>
      <c r="M69" s="12">
        <v>108000</v>
      </c>
    </row>
    <row r="70" spans="7:13">
      <c r="G70" s="20"/>
      <c r="H70" s="13"/>
      <c r="I70" s="13"/>
      <c r="J70" s="13"/>
      <c r="K70" s="13"/>
      <c r="L70" s="14"/>
      <c r="M70" s="15"/>
    </row>
  </sheetData>
  <mergeCells count="1">
    <mergeCell ref="G67:M6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46"/>
  <sheetViews>
    <sheetView topLeftCell="A37" workbookViewId="0">
      <selection activeCell="G43" sqref="G43:M43"/>
    </sheetView>
  </sheetViews>
  <sheetFormatPr defaultRowHeight="15"/>
  <cols>
    <col min="1" max="1" width="13" style="16" customWidth="1"/>
    <col min="2" max="2" width="18" customWidth="1"/>
    <col min="3" max="3" width="9.140625" hidden="1" customWidth="1"/>
    <col min="4" max="4" width="13.7109375" customWidth="1"/>
    <col min="5" max="5" width="16" customWidth="1"/>
    <col min="6" max="6" width="9.140625" style="16" customWidth="1"/>
    <col min="7" max="7" width="24" customWidth="1"/>
    <col min="8" max="8" width="11.5703125" customWidth="1"/>
    <col min="9" max="9" width="12.5703125" customWidth="1"/>
    <col min="10" max="10" width="16.5703125" customWidth="1"/>
    <col min="11" max="11" width="9.140625" customWidth="1"/>
    <col min="12" max="12" width="15" customWidth="1"/>
    <col min="13" max="13" width="14.710937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45324</v>
      </c>
      <c r="B2" s="16" t="s">
        <v>20</v>
      </c>
      <c r="D2" s="16" t="s">
        <v>36</v>
      </c>
      <c r="E2" s="16">
        <v>5000</v>
      </c>
      <c r="F2" s="16" t="s">
        <v>12</v>
      </c>
      <c r="G2" s="16">
        <v>231.8</v>
      </c>
      <c r="H2" s="16">
        <v>233.3</v>
      </c>
      <c r="I2" s="16">
        <v>230</v>
      </c>
      <c r="J2" s="16">
        <v>230.6</v>
      </c>
      <c r="K2" s="5">
        <f t="shared" ref="K2:K41" si="0">IF(F2="BUY",J2-G2,G2-J2)</f>
        <v>1.2000000000000171</v>
      </c>
      <c r="L2" s="5">
        <f t="shared" ref="L2:L41" si="1">(K2*E2)</f>
        <v>6000.0000000000855</v>
      </c>
      <c r="M2" s="16" t="s">
        <v>32</v>
      </c>
    </row>
    <row r="3" spans="1:13">
      <c r="A3" s="6">
        <v>45294</v>
      </c>
      <c r="B3" s="16" t="s">
        <v>42</v>
      </c>
      <c r="D3" s="16" t="s">
        <v>36</v>
      </c>
      <c r="E3" s="16">
        <v>20</v>
      </c>
      <c r="F3" s="16" t="s">
        <v>12</v>
      </c>
      <c r="G3" s="16">
        <v>63250</v>
      </c>
      <c r="H3" s="16">
        <v>63500</v>
      </c>
      <c r="I3" s="16">
        <v>62900</v>
      </c>
      <c r="J3" s="16">
        <v>63075</v>
      </c>
      <c r="K3" s="5">
        <f t="shared" si="0"/>
        <v>175</v>
      </c>
      <c r="L3" s="5">
        <f t="shared" si="1"/>
        <v>3500</v>
      </c>
      <c r="M3" s="16" t="s">
        <v>32</v>
      </c>
    </row>
    <row r="4" spans="1:13">
      <c r="A4" s="6">
        <v>45294</v>
      </c>
      <c r="B4" s="16" t="s">
        <v>20</v>
      </c>
      <c r="D4" s="16" t="s">
        <v>36</v>
      </c>
      <c r="E4" s="16">
        <v>5000</v>
      </c>
      <c r="F4" s="16" t="s">
        <v>12</v>
      </c>
      <c r="G4" s="16">
        <v>229.7</v>
      </c>
      <c r="H4" s="16">
        <v>231</v>
      </c>
      <c r="I4" s="16">
        <v>228</v>
      </c>
      <c r="J4" s="16">
        <v>229.4</v>
      </c>
      <c r="K4" s="5">
        <f t="shared" si="0"/>
        <v>0.29999999999998295</v>
      </c>
      <c r="L4" s="5">
        <f t="shared" si="1"/>
        <v>1499.9999999999147</v>
      </c>
      <c r="M4" s="16" t="s">
        <v>32</v>
      </c>
    </row>
    <row r="5" spans="1:13">
      <c r="A5" s="6">
        <v>45294</v>
      </c>
      <c r="B5" s="16" t="s">
        <v>37</v>
      </c>
      <c r="D5" s="16" t="s">
        <v>36</v>
      </c>
      <c r="E5" s="16">
        <v>10</v>
      </c>
      <c r="F5" s="16" t="s">
        <v>12</v>
      </c>
      <c r="G5" s="16">
        <v>73000</v>
      </c>
      <c r="H5" s="16">
        <v>73500</v>
      </c>
      <c r="I5" s="16">
        <v>73650</v>
      </c>
      <c r="J5" s="16">
        <v>72753</v>
      </c>
      <c r="K5" s="5">
        <f t="shared" si="0"/>
        <v>247</v>
      </c>
      <c r="L5" s="5">
        <f t="shared" si="1"/>
        <v>2470</v>
      </c>
      <c r="M5" s="16" t="s">
        <v>32</v>
      </c>
    </row>
    <row r="6" spans="1:13">
      <c r="A6" s="6">
        <v>45295</v>
      </c>
      <c r="B6" s="16" t="s">
        <v>41</v>
      </c>
      <c r="D6" s="16" t="s">
        <v>36</v>
      </c>
      <c r="E6" s="16">
        <v>5000</v>
      </c>
      <c r="F6" s="16" t="s">
        <v>12</v>
      </c>
      <c r="G6" s="16">
        <v>206.2</v>
      </c>
      <c r="H6" s="16">
        <v>207.3</v>
      </c>
      <c r="I6" s="16">
        <v>204.5</v>
      </c>
      <c r="J6" s="16">
        <v>204.9</v>
      </c>
      <c r="K6" s="5">
        <f t="shared" si="0"/>
        <v>1.2999999999999829</v>
      </c>
      <c r="L6" s="5">
        <f t="shared" si="1"/>
        <v>6499.9999999999145</v>
      </c>
      <c r="M6" s="16" t="s">
        <v>32</v>
      </c>
    </row>
    <row r="7" spans="1:13">
      <c r="A7" s="6">
        <v>45295</v>
      </c>
      <c r="B7" s="16" t="s">
        <v>17</v>
      </c>
      <c r="D7" s="16" t="s">
        <v>36</v>
      </c>
      <c r="E7" s="16">
        <v>2500</v>
      </c>
      <c r="F7" s="16" t="s">
        <v>12</v>
      </c>
      <c r="G7" s="16">
        <v>724</v>
      </c>
      <c r="H7" s="16">
        <v>726</v>
      </c>
      <c r="I7" s="16">
        <v>721</v>
      </c>
      <c r="J7" s="16">
        <v>723.05</v>
      </c>
      <c r="K7" s="5">
        <f t="shared" si="0"/>
        <v>0.95000000000004547</v>
      </c>
      <c r="L7" s="5">
        <f t="shared" si="1"/>
        <v>2375.0000000001137</v>
      </c>
      <c r="M7" s="16" t="s">
        <v>32</v>
      </c>
    </row>
    <row r="8" spans="1:13">
      <c r="A8" s="6">
        <v>45295</v>
      </c>
      <c r="B8" s="16" t="s">
        <v>42</v>
      </c>
      <c r="D8" s="16" t="s">
        <v>36</v>
      </c>
      <c r="E8" s="16">
        <v>20</v>
      </c>
      <c r="F8" s="16" t="s">
        <v>12</v>
      </c>
      <c r="G8" s="16">
        <v>62550</v>
      </c>
      <c r="H8" s="16">
        <v>62800</v>
      </c>
      <c r="I8" s="16">
        <v>62300</v>
      </c>
      <c r="J8" s="16">
        <v>62345</v>
      </c>
      <c r="K8" s="5">
        <f t="shared" si="0"/>
        <v>205</v>
      </c>
      <c r="L8" s="5">
        <f t="shared" si="1"/>
        <v>4100</v>
      </c>
      <c r="M8" s="16" t="s">
        <v>32</v>
      </c>
    </row>
    <row r="9" spans="1:13">
      <c r="A9" s="6">
        <v>45296</v>
      </c>
      <c r="B9" s="16" t="s">
        <v>17</v>
      </c>
      <c r="D9" s="16" t="s">
        <v>36</v>
      </c>
      <c r="E9" s="16">
        <v>2500</v>
      </c>
      <c r="F9" s="16" t="s">
        <v>12</v>
      </c>
      <c r="G9" s="16">
        <v>723.5</v>
      </c>
      <c r="H9" s="16">
        <v>726.5</v>
      </c>
      <c r="I9" s="16">
        <v>719</v>
      </c>
      <c r="J9" s="16">
        <v>722.05</v>
      </c>
      <c r="K9" s="5">
        <f t="shared" si="0"/>
        <v>1.4500000000000455</v>
      </c>
      <c r="L9" s="5">
        <f t="shared" si="1"/>
        <v>3625.0000000001137</v>
      </c>
      <c r="M9" s="16" t="s">
        <v>32</v>
      </c>
    </row>
    <row r="10" spans="1:13">
      <c r="A10" s="6">
        <v>45299</v>
      </c>
      <c r="B10" s="16" t="s">
        <v>20</v>
      </c>
      <c r="D10" s="16" t="s">
        <v>36</v>
      </c>
      <c r="E10" s="16">
        <v>5000</v>
      </c>
      <c r="F10" s="16" t="s">
        <v>12</v>
      </c>
      <c r="G10" s="16">
        <v>224.5</v>
      </c>
      <c r="H10" s="16">
        <v>226</v>
      </c>
      <c r="I10" s="16">
        <v>223</v>
      </c>
      <c r="J10" s="16">
        <v>223.4</v>
      </c>
      <c r="K10" s="5">
        <f t="shared" si="0"/>
        <v>1.0999999999999943</v>
      </c>
      <c r="L10" s="5">
        <f t="shared" si="1"/>
        <v>5499.9999999999718</v>
      </c>
      <c r="M10" s="16" t="s">
        <v>32</v>
      </c>
    </row>
    <row r="11" spans="1:13">
      <c r="A11" s="6">
        <v>45300</v>
      </c>
      <c r="B11" s="16" t="s">
        <v>17</v>
      </c>
      <c r="D11" s="16" t="s">
        <v>36</v>
      </c>
      <c r="E11" s="16">
        <v>2500</v>
      </c>
      <c r="F11" s="16" t="s">
        <v>12</v>
      </c>
      <c r="G11" s="16">
        <v>720</v>
      </c>
      <c r="H11" s="16">
        <v>723</v>
      </c>
      <c r="I11" s="16">
        <v>716</v>
      </c>
      <c r="J11" s="16">
        <v>719.8</v>
      </c>
      <c r="K11" s="5">
        <f t="shared" si="0"/>
        <v>0.20000000000004547</v>
      </c>
      <c r="L11" s="5">
        <f t="shared" si="1"/>
        <v>500.00000000011369</v>
      </c>
      <c r="M11" s="16" t="s">
        <v>32</v>
      </c>
    </row>
    <row r="12" spans="1:13">
      <c r="A12" s="6">
        <v>45300</v>
      </c>
      <c r="B12" s="16" t="s">
        <v>20</v>
      </c>
      <c r="D12" s="16" t="s">
        <v>36</v>
      </c>
      <c r="E12" s="16">
        <v>5000</v>
      </c>
      <c r="F12" s="16" t="s">
        <v>12</v>
      </c>
      <c r="G12" s="16">
        <v>224</v>
      </c>
      <c r="H12" s="16">
        <v>225.2</v>
      </c>
      <c r="I12" s="16">
        <v>222</v>
      </c>
      <c r="J12" s="16">
        <v>223.3</v>
      </c>
      <c r="K12" s="5">
        <f t="shared" si="0"/>
        <v>0.69999999999998863</v>
      </c>
      <c r="L12" s="5">
        <f t="shared" si="1"/>
        <v>3499.9999999999432</v>
      </c>
      <c r="M12" s="16" t="s">
        <v>32</v>
      </c>
    </row>
    <row r="13" spans="1:13">
      <c r="A13" s="6">
        <v>45301</v>
      </c>
      <c r="B13" s="16" t="s">
        <v>20</v>
      </c>
      <c r="D13" s="16" t="s">
        <v>36</v>
      </c>
      <c r="E13" s="16">
        <v>5000</v>
      </c>
      <c r="F13" s="16" t="s">
        <v>12</v>
      </c>
      <c r="G13" s="16">
        <v>224.1</v>
      </c>
      <c r="H13" s="16">
        <v>225.5</v>
      </c>
      <c r="I13" s="16">
        <v>222</v>
      </c>
      <c r="J13" s="16">
        <v>222.8</v>
      </c>
      <c r="K13" s="5">
        <f t="shared" si="0"/>
        <v>1.2999999999999829</v>
      </c>
      <c r="L13" s="5">
        <f t="shared" si="1"/>
        <v>6499.9999999999145</v>
      </c>
      <c r="M13" s="16" t="s">
        <v>32</v>
      </c>
    </row>
    <row r="14" spans="1:13">
      <c r="A14" s="6">
        <v>45302</v>
      </c>
      <c r="B14" s="16" t="s">
        <v>65</v>
      </c>
      <c r="D14" s="16" t="s">
        <v>35</v>
      </c>
      <c r="E14" s="16">
        <v>10</v>
      </c>
      <c r="F14" s="16" t="s">
        <v>10</v>
      </c>
      <c r="G14" s="16">
        <v>13140</v>
      </c>
      <c r="H14" s="16">
        <v>12800</v>
      </c>
      <c r="I14" s="16">
        <v>13500</v>
      </c>
      <c r="J14" s="16">
        <v>12800</v>
      </c>
      <c r="K14" s="5">
        <f t="shared" si="0"/>
        <v>-340</v>
      </c>
      <c r="L14" s="5">
        <f t="shared" si="1"/>
        <v>-3400</v>
      </c>
      <c r="M14" s="16" t="s">
        <v>33</v>
      </c>
    </row>
    <row r="15" spans="1:13">
      <c r="A15" s="6">
        <v>45302</v>
      </c>
      <c r="B15" s="16" t="s">
        <v>41</v>
      </c>
      <c r="D15" s="16" t="s">
        <v>36</v>
      </c>
      <c r="E15" s="16">
        <v>5000</v>
      </c>
      <c r="F15" s="16" t="s">
        <v>12</v>
      </c>
      <c r="G15" s="16">
        <v>203.2</v>
      </c>
      <c r="H15" s="16">
        <v>204.5</v>
      </c>
      <c r="I15" s="16">
        <v>201.5</v>
      </c>
      <c r="J15" s="16">
        <v>202.75</v>
      </c>
      <c r="K15" s="5">
        <f t="shared" si="0"/>
        <v>0.44999999999998863</v>
      </c>
      <c r="L15" s="5">
        <f t="shared" si="1"/>
        <v>2249.9999999999432</v>
      </c>
      <c r="M15" s="16" t="s">
        <v>32</v>
      </c>
    </row>
    <row r="16" spans="1:13">
      <c r="A16" s="6">
        <v>45303</v>
      </c>
      <c r="B16" s="16" t="s">
        <v>46</v>
      </c>
      <c r="D16" s="16" t="s">
        <v>36</v>
      </c>
      <c r="E16" s="16">
        <v>10000</v>
      </c>
      <c r="F16" s="16" t="s">
        <v>10</v>
      </c>
      <c r="G16" s="16">
        <v>57.33</v>
      </c>
      <c r="H16" s="16">
        <v>57.1</v>
      </c>
      <c r="I16" s="16">
        <v>57.6</v>
      </c>
      <c r="J16" s="16">
        <v>57.41</v>
      </c>
      <c r="K16" s="5">
        <f t="shared" si="0"/>
        <v>7.9999999999998295E-2</v>
      </c>
      <c r="L16" s="5">
        <f t="shared" si="1"/>
        <v>799.99999999998295</v>
      </c>
      <c r="M16" s="16" t="s">
        <v>32</v>
      </c>
    </row>
    <row r="17" spans="1:13">
      <c r="A17" s="6">
        <v>45303</v>
      </c>
      <c r="B17" s="16" t="s">
        <v>17</v>
      </c>
      <c r="D17" s="16" t="s">
        <v>36</v>
      </c>
      <c r="E17" s="16">
        <v>2500</v>
      </c>
      <c r="F17" s="16" t="s">
        <v>12</v>
      </c>
      <c r="G17" s="16">
        <v>718</v>
      </c>
      <c r="H17" s="16">
        <v>721</v>
      </c>
      <c r="I17" s="16">
        <v>714</v>
      </c>
      <c r="J17" s="16">
        <v>715.4</v>
      </c>
      <c r="K17" s="5">
        <f t="shared" si="0"/>
        <v>2.6000000000000227</v>
      </c>
      <c r="L17" s="5">
        <f t="shared" si="1"/>
        <v>6500.0000000000564</v>
      </c>
      <c r="M17" s="16" t="s">
        <v>32</v>
      </c>
    </row>
    <row r="18" spans="1:13">
      <c r="A18" s="6">
        <v>45303</v>
      </c>
      <c r="B18" s="16" t="s">
        <v>37</v>
      </c>
      <c r="D18" s="16" t="s">
        <v>36</v>
      </c>
      <c r="E18" s="16">
        <v>10</v>
      </c>
      <c r="F18" s="16" t="s">
        <v>10</v>
      </c>
      <c r="G18" s="16">
        <v>72600</v>
      </c>
      <c r="H18" s="16">
        <v>72100</v>
      </c>
      <c r="I18" s="16">
        <v>73300</v>
      </c>
      <c r="J18" s="16">
        <v>72915</v>
      </c>
      <c r="K18" s="5">
        <f t="shared" si="0"/>
        <v>315</v>
      </c>
      <c r="L18" s="5">
        <f t="shared" si="1"/>
        <v>3150</v>
      </c>
      <c r="M18" s="16" t="s">
        <v>32</v>
      </c>
    </row>
    <row r="19" spans="1:13">
      <c r="A19" s="6">
        <v>45306</v>
      </c>
      <c r="B19" s="16" t="s">
        <v>38</v>
      </c>
      <c r="D19" s="16" t="s">
        <v>36</v>
      </c>
      <c r="E19" s="16">
        <v>100</v>
      </c>
      <c r="F19" s="16" t="s">
        <v>10</v>
      </c>
      <c r="G19" s="16">
        <v>5955</v>
      </c>
      <c r="H19" s="16">
        <v>5910</v>
      </c>
      <c r="I19" s="16">
        <v>6010</v>
      </c>
      <c r="J19" s="16">
        <v>5985</v>
      </c>
      <c r="K19" s="5">
        <f t="shared" si="0"/>
        <v>30</v>
      </c>
      <c r="L19" s="5">
        <f t="shared" si="1"/>
        <v>3000</v>
      </c>
      <c r="M19" s="16" t="s">
        <v>32</v>
      </c>
    </row>
    <row r="20" spans="1:13">
      <c r="A20" s="6">
        <v>45307</v>
      </c>
      <c r="B20" s="16" t="s">
        <v>37</v>
      </c>
      <c r="D20" s="16" t="s">
        <v>36</v>
      </c>
      <c r="E20" s="16">
        <v>10</v>
      </c>
      <c r="F20" s="16" t="s">
        <v>12</v>
      </c>
      <c r="G20" s="16">
        <v>72400</v>
      </c>
      <c r="H20" s="16">
        <v>72700</v>
      </c>
      <c r="I20" s="16">
        <v>72000</v>
      </c>
      <c r="J20" s="16">
        <v>72260</v>
      </c>
      <c r="K20" s="5">
        <f t="shared" si="0"/>
        <v>140</v>
      </c>
      <c r="L20" s="5">
        <f t="shared" si="1"/>
        <v>1400</v>
      </c>
      <c r="M20" s="16" t="s">
        <v>32</v>
      </c>
    </row>
    <row r="21" spans="1:13">
      <c r="A21" s="6">
        <v>45307</v>
      </c>
      <c r="B21" s="16" t="s">
        <v>17</v>
      </c>
      <c r="D21" s="16" t="s">
        <v>36</v>
      </c>
      <c r="E21" s="16">
        <v>2500</v>
      </c>
      <c r="F21" s="16" t="s">
        <v>12</v>
      </c>
      <c r="G21" s="16">
        <v>716</v>
      </c>
      <c r="H21" s="16">
        <v>719</v>
      </c>
      <c r="I21" s="16">
        <v>713</v>
      </c>
      <c r="J21" s="16">
        <v>715</v>
      </c>
      <c r="K21" s="5">
        <f t="shared" si="0"/>
        <v>1</v>
      </c>
      <c r="L21" s="5">
        <f t="shared" si="1"/>
        <v>2500</v>
      </c>
      <c r="M21" s="16" t="s">
        <v>32</v>
      </c>
    </row>
    <row r="22" spans="1:13">
      <c r="A22" s="6">
        <v>45308</v>
      </c>
      <c r="B22" s="16" t="s">
        <v>17</v>
      </c>
      <c r="D22" s="16" t="s">
        <v>36</v>
      </c>
      <c r="E22" s="16">
        <v>2500</v>
      </c>
      <c r="F22" s="16" t="s">
        <v>12</v>
      </c>
      <c r="G22" s="16">
        <v>712.5</v>
      </c>
      <c r="H22" s="16">
        <v>715</v>
      </c>
      <c r="I22" s="16">
        <v>709</v>
      </c>
      <c r="J22" s="16">
        <v>715</v>
      </c>
      <c r="K22" s="5">
        <f t="shared" si="0"/>
        <v>-2.5</v>
      </c>
      <c r="L22" s="5">
        <f t="shared" si="1"/>
        <v>-6250</v>
      </c>
      <c r="M22" s="16" t="s">
        <v>33</v>
      </c>
    </row>
    <row r="23" spans="1:13">
      <c r="A23" s="6">
        <v>45308</v>
      </c>
      <c r="B23" s="16" t="s">
        <v>37</v>
      </c>
      <c r="D23" s="16" t="s">
        <v>36</v>
      </c>
      <c r="E23" s="16">
        <v>10</v>
      </c>
      <c r="F23" s="16" t="s">
        <v>12</v>
      </c>
      <c r="G23" s="16">
        <v>71800</v>
      </c>
      <c r="H23" s="16">
        <v>72200</v>
      </c>
      <c r="I23" s="16">
        <v>71300</v>
      </c>
      <c r="J23" s="16">
        <v>71485</v>
      </c>
      <c r="K23" s="5">
        <f t="shared" si="0"/>
        <v>315</v>
      </c>
      <c r="L23" s="5">
        <f t="shared" si="1"/>
        <v>3150</v>
      </c>
      <c r="M23" s="16" t="s">
        <v>32</v>
      </c>
    </row>
    <row r="24" spans="1:13">
      <c r="A24" s="6">
        <v>45309</v>
      </c>
      <c r="B24" s="16" t="s">
        <v>17</v>
      </c>
      <c r="D24" s="16" t="s">
        <v>36</v>
      </c>
      <c r="E24" s="16">
        <v>2500</v>
      </c>
      <c r="F24" s="16" t="s">
        <v>12</v>
      </c>
      <c r="G24" s="16">
        <v>711.5</v>
      </c>
      <c r="H24" s="16">
        <v>714</v>
      </c>
      <c r="I24" s="16">
        <v>708</v>
      </c>
      <c r="J24" s="16">
        <v>710.6</v>
      </c>
      <c r="K24" s="5">
        <f t="shared" si="0"/>
        <v>0.89999999999997726</v>
      </c>
      <c r="L24" s="5">
        <f t="shared" si="1"/>
        <v>2249.9999999999432</v>
      </c>
      <c r="M24" s="16" t="s">
        <v>32</v>
      </c>
    </row>
    <row r="25" spans="1:13">
      <c r="A25" s="6">
        <v>45310</v>
      </c>
      <c r="B25" s="16" t="s">
        <v>46</v>
      </c>
      <c r="D25" s="16" t="s">
        <v>36</v>
      </c>
      <c r="E25" s="16">
        <v>10000</v>
      </c>
      <c r="F25" s="16" t="s">
        <v>12</v>
      </c>
      <c r="G25" s="16">
        <v>56.2</v>
      </c>
      <c r="H25" s="16">
        <v>56.3</v>
      </c>
      <c r="I25" s="16">
        <v>56</v>
      </c>
      <c r="J25" s="16">
        <v>56.06</v>
      </c>
      <c r="K25" s="5">
        <f t="shared" si="0"/>
        <v>0.14000000000000057</v>
      </c>
      <c r="L25" s="5">
        <f t="shared" si="1"/>
        <v>1400.0000000000057</v>
      </c>
      <c r="M25" s="16" t="s">
        <v>32</v>
      </c>
    </row>
    <row r="26" spans="1:13">
      <c r="A26" s="6">
        <v>45310</v>
      </c>
      <c r="B26" s="16" t="s">
        <v>45</v>
      </c>
      <c r="D26" s="16" t="s">
        <v>36</v>
      </c>
      <c r="E26" s="16">
        <v>1250</v>
      </c>
      <c r="F26" s="16" t="s">
        <v>12</v>
      </c>
      <c r="G26" s="16">
        <v>220.5</v>
      </c>
      <c r="H26" s="16">
        <v>225</v>
      </c>
      <c r="I26" s="16">
        <v>215</v>
      </c>
      <c r="J26" s="16">
        <v>217.9</v>
      </c>
      <c r="K26" s="5">
        <f t="shared" si="0"/>
        <v>2.5999999999999943</v>
      </c>
      <c r="L26" s="5">
        <f t="shared" si="1"/>
        <v>3249.9999999999927</v>
      </c>
      <c r="M26" s="16" t="s">
        <v>32</v>
      </c>
    </row>
    <row r="27" spans="1:13">
      <c r="A27" s="6">
        <v>45310</v>
      </c>
      <c r="B27" s="16" t="s">
        <v>39</v>
      </c>
      <c r="D27" s="16" t="s">
        <v>36</v>
      </c>
      <c r="E27" s="16">
        <v>10000</v>
      </c>
      <c r="F27" s="16" t="s">
        <v>12</v>
      </c>
      <c r="G27" s="16">
        <v>90.5</v>
      </c>
      <c r="H27" s="16">
        <v>90.7</v>
      </c>
      <c r="I27" s="16">
        <v>90.3</v>
      </c>
      <c r="J27" s="16">
        <v>90.42</v>
      </c>
      <c r="K27" s="5">
        <f t="shared" si="0"/>
        <v>7.9999999999998295E-2</v>
      </c>
      <c r="L27" s="5">
        <f t="shared" si="1"/>
        <v>799.99999999998295</v>
      </c>
      <c r="M27" s="16" t="s">
        <v>32</v>
      </c>
    </row>
    <row r="28" spans="1:13">
      <c r="A28" s="6">
        <v>45310</v>
      </c>
      <c r="B28" s="16" t="s">
        <v>17</v>
      </c>
      <c r="D28" s="16" t="s">
        <v>36</v>
      </c>
      <c r="E28" s="16">
        <v>2500</v>
      </c>
      <c r="F28" s="16" t="s">
        <v>10</v>
      </c>
      <c r="G28" s="16">
        <v>716</v>
      </c>
      <c r="H28" s="16">
        <v>713</v>
      </c>
      <c r="I28" s="16">
        <v>720</v>
      </c>
      <c r="J28" s="16">
        <v>717.7</v>
      </c>
      <c r="K28" s="5">
        <f t="shared" si="0"/>
        <v>1.7000000000000455</v>
      </c>
      <c r="L28" s="5">
        <f t="shared" si="1"/>
        <v>4250.0000000001137</v>
      </c>
      <c r="M28" s="16" t="s">
        <v>32</v>
      </c>
    </row>
    <row r="29" spans="1:13">
      <c r="A29" s="6">
        <v>45310</v>
      </c>
      <c r="B29" s="16" t="s">
        <v>41</v>
      </c>
      <c r="D29" s="16" t="s">
        <v>35</v>
      </c>
      <c r="E29" s="16">
        <v>5000</v>
      </c>
      <c r="F29" s="16" t="s">
        <v>10</v>
      </c>
      <c r="G29" s="16">
        <v>197.8</v>
      </c>
      <c r="H29" s="16">
        <v>196.5</v>
      </c>
      <c r="I29" s="16">
        <v>200</v>
      </c>
      <c r="J29" s="16">
        <v>196.5</v>
      </c>
      <c r="K29" s="5">
        <f t="shared" si="0"/>
        <v>-1.3000000000000114</v>
      </c>
      <c r="L29" s="5">
        <f t="shared" si="1"/>
        <v>-6500.0000000000564</v>
      </c>
      <c r="M29" s="16" t="s">
        <v>33</v>
      </c>
    </row>
    <row r="30" spans="1:13">
      <c r="A30" s="6">
        <v>45314</v>
      </c>
      <c r="B30" s="16" t="s">
        <v>37</v>
      </c>
      <c r="D30" s="16" t="s">
        <v>36</v>
      </c>
      <c r="E30" s="16">
        <v>10</v>
      </c>
      <c r="F30" s="16" t="s">
        <v>12</v>
      </c>
      <c r="G30" s="16">
        <v>71000</v>
      </c>
      <c r="H30" s="16">
        <v>70600</v>
      </c>
      <c r="I30" s="16">
        <v>71300</v>
      </c>
      <c r="J30" s="16">
        <v>71300</v>
      </c>
      <c r="K30" s="5">
        <f t="shared" si="0"/>
        <v>-300</v>
      </c>
      <c r="L30" s="5">
        <f t="shared" si="1"/>
        <v>-3000</v>
      </c>
      <c r="M30" s="16" t="s">
        <v>33</v>
      </c>
    </row>
    <row r="31" spans="1:13">
      <c r="A31" s="6">
        <v>45314</v>
      </c>
      <c r="B31" s="16" t="s">
        <v>17</v>
      </c>
      <c r="D31" s="16" t="s">
        <v>36</v>
      </c>
      <c r="E31" s="16">
        <v>2500</v>
      </c>
      <c r="F31" s="16" t="s">
        <v>10</v>
      </c>
      <c r="G31" s="16">
        <v>716.5</v>
      </c>
      <c r="H31" s="16">
        <v>713</v>
      </c>
      <c r="I31" s="16">
        <v>720</v>
      </c>
      <c r="J31" s="16">
        <v>717.8</v>
      </c>
      <c r="K31" s="5">
        <f t="shared" si="0"/>
        <v>1.2999999999999545</v>
      </c>
      <c r="L31" s="5">
        <f t="shared" si="1"/>
        <v>3249.9999999998863</v>
      </c>
      <c r="M31" s="16" t="s">
        <v>32</v>
      </c>
    </row>
    <row r="32" spans="1:13">
      <c r="A32" s="6">
        <v>45315</v>
      </c>
      <c r="B32" s="16" t="s">
        <v>42</v>
      </c>
      <c r="D32" s="16" t="s">
        <v>36</v>
      </c>
      <c r="E32" s="16">
        <v>20</v>
      </c>
      <c r="F32" s="16" t="s">
        <v>10</v>
      </c>
      <c r="G32" s="16">
        <v>62150</v>
      </c>
      <c r="H32" s="16">
        <v>61950</v>
      </c>
      <c r="I32" s="16">
        <v>62400</v>
      </c>
      <c r="J32" s="16">
        <v>62210</v>
      </c>
      <c r="K32" s="5">
        <f t="shared" si="0"/>
        <v>60</v>
      </c>
      <c r="L32" s="5">
        <f t="shared" si="1"/>
        <v>1200</v>
      </c>
      <c r="M32" s="16" t="s">
        <v>32</v>
      </c>
    </row>
    <row r="33" spans="1:13">
      <c r="A33" s="6">
        <v>45315</v>
      </c>
      <c r="B33" s="16" t="s">
        <v>41</v>
      </c>
      <c r="D33" s="16" t="s">
        <v>36</v>
      </c>
      <c r="E33" s="16">
        <v>5000</v>
      </c>
      <c r="F33" s="16" t="s">
        <v>10</v>
      </c>
      <c r="G33" s="16">
        <v>204.5</v>
      </c>
      <c r="H33" s="16">
        <v>203</v>
      </c>
      <c r="I33" s="16">
        <v>206.5</v>
      </c>
      <c r="J33" s="16">
        <v>204.8</v>
      </c>
      <c r="K33" s="5">
        <f t="shared" si="0"/>
        <v>0.30000000000001137</v>
      </c>
      <c r="L33" s="5">
        <f t="shared" si="1"/>
        <v>1500.0000000000568</v>
      </c>
      <c r="M33" s="16" t="s">
        <v>32</v>
      </c>
    </row>
    <row r="34" spans="1:13">
      <c r="A34" s="6">
        <v>45316</v>
      </c>
      <c r="B34" s="16" t="s">
        <v>37</v>
      </c>
      <c r="D34" s="16" t="s">
        <v>36</v>
      </c>
      <c r="E34" s="16">
        <v>10</v>
      </c>
      <c r="F34" s="16" t="s">
        <v>10</v>
      </c>
      <c r="G34" s="16">
        <v>71800</v>
      </c>
      <c r="H34" s="16">
        <v>71400</v>
      </c>
      <c r="I34" s="16">
        <v>72300</v>
      </c>
      <c r="J34" s="16">
        <v>72050</v>
      </c>
      <c r="K34" s="5">
        <f t="shared" si="0"/>
        <v>250</v>
      </c>
      <c r="L34" s="5">
        <f t="shared" si="1"/>
        <v>2500</v>
      </c>
      <c r="M34" s="16" t="s">
        <v>32</v>
      </c>
    </row>
    <row r="35" spans="1:13">
      <c r="A35" s="6">
        <v>45316</v>
      </c>
      <c r="B35" s="16" t="s">
        <v>17</v>
      </c>
      <c r="D35" s="16" t="s">
        <v>36</v>
      </c>
      <c r="E35" s="16">
        <v>2500</v>
      </c>
      <c r="F35" s="16" t="s">
        <v>10</v>
      </c>
      <c r="G35" s="16">
        <v>731</v>
      </c>
      <c r="H35" s="16">
        <v>728</v>
      </c>
      <c r="I35" s="16">
        <v>735</v>
      </c>
      <c r="J35" s="16">
        <v>729.8</v>
      </c>
      <c r="K35" s="5">
        <f t="shared" si="0"/>
        <v>-1.2000000000000455</v>
      </c>
      <c r="L35" s="5">
        <f t="shared" si="1"/>
        <v>-3000.0000000001137</v>
      </c>
      <c r="M35" s="16" t="s">
        <v>33</v>
      </c>
    </row>
    <row r="36" spans="1:13">
      <c r="A36" s="6">
        <v>45320</v>
      </c>
      <c r="B36" s="16" t="s">
        <v>37</v>
      </c>
      <c r="D36" s="16" t="s">
        <v>36</v>
      </c>
      <c r="E36" s="16">
        <v>10</v>
      </c>
      <c r="F36" s="16" t="s">
        <v>10</v>
      </c>
      <c r="G36" s="16">
        <v>72200</v>
      </c>
      <c r="H36" s="16">
        <v>71800</v>
      </c>
      <c r="I36" s="16">
        <v>72700</v>
      </c>
      <c r="J36" s="16">
        <v>72330</v>
      </c>
      <c r="K36" s="5">
        <f t="shared" si="0"/>
        <v>130</v>
      </c>
      <c r="L36" s="5">
        <f t="shared" si="1"/>
        <v>1300</v>
      </c>
      <c r="M36" s="16" t="s">
        <v>32</v>
      </c>
    </row>
    <row r="37" spans="1:13">
      <c r="A37" s="6">
        <v>45320</v>
      </c>
      <c r="B37" s="16" t="s">
        <v>41</v>
      </c>
      <c r="D37" s="16" t="s">
        <v>36</v>
      </c>
      <c r="E37" s="16">
        <v>5000</v>
      </c>
      <c r="F37" s="16" t="s">
        <v>10</v>
      </c>
      <c r="G37" s="16">
        <v>204</v>
      </c>
      <c r="H37" s="16">
        <v>202.8</v>
      </c>
      <c r="I37" s="16">
        <v>206</v>
      </c>
      <c r="J37" s="16">
        <v>205.4</v>
      </c>
      <c r="K37" s="5">
        <f t="shared" si="0"/>
        <v>1.4000000000000057</v>
      </c>
      <c r="L37" s="5">
        <f t="shared" si="1"/>
        <v>7000.0000000000282</v>
      </c>
      <c r="M37" s="16" t="s">
        <v>32</v>
      </c>
    </row>
    <row r="38" spans="1:13">
      <c r="A38" s="6">
        <v>45321</v>
      </c>
      <c r="B38" s="16" t="s">
        <v>17</v>
      </c>
      <c r="D38" s="16" t="s">
        <v>36</v>
      </c>
      <c r="E38" s="16">
        <v>2500</v>
      </c>
      <c r="F38" s="16" t="s">
        <v>10</v>
      </c>
      <c r="G38" s="16">
        <v>732</v>
      </c>
      <c r="H38" s="16">
        <v>729</v>
      </c>
      <c r="I38" s="16">
        <v>737</v>
      </c>
      <c r="J38" s="16">
        <v>734.65</v>
      </c>
      <c r="K38" s="5">
        <f t="shared" si="0"/>
        <v>2.6499999999999773</v>
      </c>
      <c r="L38" s="5">
        <f t="shared" si="1"/>
        <v>6624.9999999999436</v>
      </c>
      <c r="M38" s="16" t="s">
        <v>32</v>
      </c>
    </row>
    <row r="39" spans="1:13">
      <c r="A39" s="6">
        <v>45321</v>
      </c>
      <c r="B39" s="16" t="s">
        <v>37</v>
      </c>
      <c r="D39" s="16" t="s">
        <v>36</v>
      </c>
      <c r="E39" s="16">
        <v>10</v>
      </c>
      <c r="F39" s="16" t="s">
        <v>10</v>
      </c>
      <c r="G39" s="16">
        <v>72400</v>
      </c>
      <c r="H39" s="16">
        <v>72000</v>
      </c>
      <c r="I39" s="16">
        <v>72700</v>
      </c>
      <c r="J39" s="16">
        <v>72615</v>
      </c>
      <c r="K39" s="5">
        <f t="shared" si="0"/>
        <v>215</v>
      </c>
      <c r="L39" s="5">
        <f t="shared" si="1"/>
        <v>2150</v>
      </c>
      <c r="M39" s="16" t="s">
        <v>32</v>
      </c>
    </row>
    <row r="40" spans="1:13">
      <c r="A40" s="6">
        <v>45322</v>
      </c>
      <c r="B40" s="16" t="s">
        <v>20</v>
      </c>
      <c r="D40" s="16" t="s">
        <v>36</v>
      </c>
      <c r="E40" s="16">
        <v>5000</v>
      </c>
      <c r="F40" s="16" t="s">
        <v>10</v>
      </c>
      <c r="G40" s="16">
        <v>227.3</v>
      </c>
      <c r="H40" s="16">
        <v>226</v>
      </c>
      <c r="I40" s="16">
        <v>229</v>
      </c>
      <c r="J40" s="16">
        <v>227.8</v>
      </c>
      <c r="K40" s="5">
        <f t="shared" si="0"/>
        <v>0.5</v>
      </c>
      <c r="L40" s="5">
        <f t="shared" si="1"/>
        <v>2500</v>
      </c>
      <c r="M40" s="16" t="s">
        <v>32</v>
      </c>
    </row>
    <row r="41" spans="1:13">
      <c r="A41" s="6">
        <v>45322</v>
      </c>
      <c r="B41" s="16" t="s">
        <v>45</v>
      </c>
      <c r="D41" s="16" t="s">
        <v>36</v>
      </c>
      <c r="E41" s="16">
        <v>1250</v>
      </c>
      <c r="F41" s="16" t="s">
        <v>10</v>
      </c>
      <c r="G41" s="16">
        <v>177</v>
      </c>
      <c r="H41" s="16">
        <v>174</v>
      </c>
      <c r="I41" s="16">
        <v>183</v>
      </c>
      <c r="J41" s="16">
        <v>179</v>
      </c>
      <c r="K41" s="5">
        <f t="shared" si="0"/>
        <v>2</v>
      </c>
      <c r="L41" s="5">
        <f t="shared" si="1"/>
        <v>2500</v>
      </c>
      <c r="M41" s="16" t="s">
        <v>32</v>
      </c>
    </row>
    <row r="43" spans="1:13">
      <c r="G43" s="36" t="s">
        <v>222</v>
      </c>
      <c r="H43" s="37"/>
      <c r="I43" s="37"/>
      <c r="J43" s="37"/>
      <c r="K43" s="37"/>
      <c r="L43" s="37"/>
      <c r="M43" s="38"/>
    </row>
    <row r="44" spans="1:13" ht="30">
      <c r="G44" s="18" t="s">
        <v>21</v>
      </c>
      <c r="H44" s="7" t="s">
        <v>22</v>
      </c>
      <c r="I44" s="7" t="s">
        <v>23</v>
      </c>
      <c r="J44" s="7" t="s">
        <v>24</v>
      </c>
      <c r="K44" s="7" t="s">
        <v>25</v>
      </c>
      <c r="L44" s="7" t="s">
        <v>26</v>
      </c>
      <c r="M44" s="8" t="s">
        <v>27</v>
      </c>
    </row>
    <row r="45" spans="1:13">
      <c r="G45" s="19" t="s">
        <v>155</v>
      </c>
      <c r="H45" s="9">
        <v>40</v>
      </c>
      <c r="I45" s="9"/>
      <c r="J45" s="9">
        <v>40</v>
      </c>
      <c r="K45" s="10">
        <v>35</v>
      </c>
      <c r="L45" s="11">
        <f t="shared" ref="L45" si="2">+K45/J45</f>
        <v>0.875</v>
      </c>
      <c r="M45" s="12">
        <v>89145</v>
      </c>
    </row>
    <row r="46" spans="1:13">
      <c r="G46" s="20"/>
      <c r="H46" s="13"/>
      <c r="I46" s="13"/>
      <c r="J46" s="13"/>
      <c r="K46" s="13"/>
      <c r="L46" s="14"/>
      <c r="M46" s="15"/>
    </row>
  </sheetData>
  <mergeCells count="1">
    <mergeCell ref="G43:M4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42"/>
  <sheetViews>
    <sheetView topLeftCell="A31" workbookViewId="0">
      <selection activeCell="F48" sqref="F48"/>
    </sheetView>
  </sheetViews>
  <sheetFormatPr defaultRowHeight="15"/>
  <cols>
    <col min="1" max="1" width="8.42578125" customWidth="1"/>
    <col min="2" max="2" width="28" customWidth="1"/>
    <col min="3" max="3" width="4.7109375" hidden="1" customWidth="1"/>
    <col min="4" max="4" width="16.42578125" customWidth="1"/>
    <col min="5" max="5" width="16.28515625" customWidth="1"/>
    <col min="6" max="6" width="15.140625" customWidth="1"/>
    <col min="8" max="8" width="15.140625" customWidth="1"/>
    <col min="9" max="9" width="10.85546875" customWidth="1"/>
    <col min="10" max="10" width="15.42578125" customWidth="1"/>
    <col min="11" max="11" width="14" customWidth="1"/>
    <col min="12" max="12" width="16.42578125" customWidth="1"/>
    <col min="13" max="13" width="15.1406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45323</v>
      </c>
      <c r="B2" s="16" t="s">
        <v>41</v>
      </c>
      <c r="D2" s="16" t="s">
        <v>36</v>
      </c>
      <c r="E2" s="16">
        <v>5000</v>
      </c>
      <c r="F2" s="16" t="s">
        <v>12</v>
      </c>
      <c r="G2" s="16">
        <v>202.8</v>
      </c>
      <c r="H2" s="16">
        <v>204.3</v>
      </c>
      <c r="I2" s="16">
        <v>201</v>
      </c>
      <c r="J2" s="16">
        <v>202.5</v>
      </c>
      <c r="K2" s="5">
        <f t="shared" ref="K2:K35" si="0">IF(F2="BUY",J2-G2,G2-J2)</f>
        <v>0.30000000000001137</v>
      </c>
      <c r="L2" s="5">
        <f t="shared" ref="L2:L35" si="1">(K2*E2)</f>
        <v>1500.0000000000568</v>
      </c>
      <c r="M2" s="16" t="s">
        <v>32</v>
      </c>
    </row>
    <row r="3" spans="1:13">
      <c r="A3" s="6">
        <v>45324</v>
      </c>
      <c r="B3" s="16" t="s">
        <v>39</v>
      </c>
      <c r="D3" s="16" t="s">
        <v>36</v>
      </c>
      <c r="E3" s="16">
        <v>10000</v>
      </c>
      <c r="F3" s="16" t="s">
        <v>10</v>
      </c>
      <c r="G3" s="16">
        <v>90.28</v>
      </c>
      <c r="H3" s="16">
        <v>90.08</v>
      </c>
      <c r="I3" s="16">
        <v>90.55</v>
      </c>
      <c r="J3" s="16">
        <v>90.43</v>
      </c>
      <c r="K3" s="5">
        <f t="shared" si="0"/>
        <v>0.15000000000000568</v>
      </c>
      <c r="L3" s="5">
        <f t="shared" si="1"/>
        <v>1500.0000000000568</v>
      </c>
      <c r="M3" s="16" t="s">
        <v>32</v>
      </c>
    </row>
    <row r="4" spans="1:13">
      <c r="A4" s="6">
        <v>45324</v>
      </c>
      <c r="B4" s="16" t="s">
        <v>41</v>
      </c>
      <c r="D4" s="16" t="s">
        <v>36</v>
      </c>
      <c r="E4" s="16">
        <v>5000</v>
      </c>
      <c r="F4" s="16" t="s">
        <v>12</v>
      </c>
      <c r="G4" s="16">
        <v>202.3</v>
      </c>
      <c r="H4" s="16">
        <v>203.5</v>
      </c>
      <c r="I4" s="16">
        <v>200.5</v>
      </c>
      <c r="J4" s="16">
        <v>201.5</v>
      </c>
      <c r="K4" s="5">
        <f t="shared" si="0"/>
        <v>0.80000000000001137</v>
      </c>
      <c r="L4" s="5">
        <f t="shared" si="1"/>
        <v>4000.0000000000568</v>
      </c>
      <c r="M4" s="16" t="s">
        <v>32</v>
      </c>
    </row>
    <row r="5" spans="1:13">
      <c r="A5" s="6">
        <v>45324</v>
      </c>
      <c r="B5" s="16" t="s">
        <v>17</v>
      </c>
      <c r="D5" s="16" t="s">
        <v>35</v>
      </c>
      <c r="E5" s="16">
        <v>2500</v>
      </c>
      <c r="F5" s="16" t="s">
        <v>12</v>
      </c>
      <c r="G5" s="16">
        <v>723.5</v>
      </c>
      <c r="H5" s="16">
        <v>726</v>
      </c>
      <c r="I5" s="16">
        <v>720</v>
      </c>
      <c r="J5" s="16">
        <v>721.15</v>
      </c>
      <c r="K5" s="5">
        <f t="shared" si="0"/>
        <v>2.3500000000000227</v>
      </c>
      <c r="L5" s="5">
        <f t="shared" si="1"/>
        <v>5875.0000000000564</v>
      </c>
      <c r="M5" s="16" t="s">
        <v>32</v>
      </c>
    </row>
    <row r="6" spans="1:13">
      <c r="A6" s="6">
        <v>45327</v>
      </c>
      <c r="B6" s="16" t="s">
        <v>42</v>
      </c>
      <c r="D6" s="16" t="s">
        <v>36</v>
      </c>
      <c r="E6" s="16">
        <v>20</v>
      </c>
      <c r="F6" s="16" t="s">
        <v>12</v>
      </c>
      <c r="G6" s="16">
        <v>62300</v>
      </c>
      <c r="H6" s="16">
        <v>62500</v>
      </c>
      <c r="I6" s="16">
        <v>62000</v>
      </c>
      <c r="J6" s="16">
        <v>62110</v>
      </c>
      <c r="K6" s="5">
        <f t="shared" si="0"/>
        <v>190</v>
      </c>
      <c r="L6" s="5">
        <f t="shared" si="1"/>
        <v>3800</v>
      </c>
      <c r="M6" s="16" t="s">
        <v>32</v>
      </c>
    </row>
    <row r="7" spans="1:13">
      <c r="A7" s="6">
        <v>45327</v>
      </c>
      <c r="B7" s="16" t="s">
        <v>44</v>
      </c>
      <c r="D7" s="16" t="s">
        <v>35</v>
      </c>
      <c r="E7" s="16">
        <v>10000</v>
      </c>
      <c r="F7" s="16" t="s">
        <v>10</v>
      </c>
      <c r="G7" s="16">
        <v>83.09</v>
      </c>
      <c r="H7" s="16">
        <v>82.89</v>
      </c>
      <c r="I7" s="16">
        <v>83.35</v>
      </c>
      <c r="J7" s="16">
        <v>82.89</v>
      </c>
      <c r="K7" s="5">
        <f t="shared" si="0"/>
        <v>-0.20000000000000284</v>
      </c>
      <c r="L7" s="5">
        <f t="shared" si="1"/>
        <v>-2000.0000000000284</v>
      </c>
      <c r="M7" s="16" t="s">
        <v>33</v>
      </c>
    </row>
    <row r="8" spans="1:13">
      <c r="A8" s="6">
        <v>45329</v>
      </c>
      <c r="B8" s="16" t="s">
        <v>39</v>
      </c>
      <c r="D8" s="16" t="s">
        <v>36</v>
      </c>
      <c r="E8" s="16">
        <v>10000</v>
      </c>
      <c r="F8" s="16" t="s">
        <v>10</v>
      </c>
      <c r="G8" s="16">
        <v>89.5</v>
      </c>
      <c r="H8" s="16">
        <v>89.3</v>
      </c>
      <c r="I8" s="16">
        <v>89.8</v>
      </c>
      <c r="J8" s="16">
        <v>89.52</v>
      </c>
      <c r="K8" s="5">
        <f t="shared" si="0"/>
        <v>1.9999999999996021E-2</v>
      </c>
      <c r="L8" s="5">
        <f t="shared" si="1"/>
        <v>199.99999999996021</v>
      </c>
      <c r="M8" s="16" t="s">
        <v>32</v>
      </c>
    </row>
    <row r="9" spans="1:13">
      <c r="A9" s="6">
        <v>45329</v>
      </c>
      <c r="B9" s="16" t="s">
        <v>17</v>
      </c>
      <c r="D9" s="16" t="s">
        <v>36</v>
      </c>
      <c r="E9" s="16">
        <v>2500</v>
      </c>
      <c r="F9" s="16" t="s">
        <v>12</v>
      </c>
      <c r="G9" s="16">
        <v>716</v>
      </c>
      <c r="H9" s="16">
        <v>719</v>
      </c>
      <c r="I9" s="16">
        <v>712</v>
      </c>
      <c r="J9" s="16">
        <v>713.55</v>
      </c>
      <c r="K9" s="5">
        <f t="shared" si="0"/>
        <v>2.4500000000000455</v>
      </c>
      <c r="L9" s="5">
        <f t="shared" si="1"/>
        <v>6125.0000000001137</v>
      </c>
      <c r="M9" s="16" t="s">
        <v>32</v>
      </c>
    </row>
    <row r="10" spans="1:13">
      <c r="A10" s="6">
        <v>45330</v>
      </c>
      <c r="B10" s="16" t="s">
        <v>37</v>
      </c>
      <c r="D10" s="16" t="s">
        <v>36</v>
      </c>
      <c r="E10" s="16">
        <v>10</v>
      </c>
      <c r="F10" s="16" t="s">
        <v>12</v>
      </c>
      <c r="G10" s="16">
        <v>70400</v>
      </c>
      <c r="H10" s="16">
        <v>70700</v>
      </c>
      <c r="I10" s="16">
        <v>70000</v>
      </c>
      <c r="J10" s="16">
        <v>70260</v>
      </c>
      <c r="K10" s="5">
        <f t="shared" si="0"/>
        <v>140</v>
      </c>
      <c r="L10" s="5">
        <f t="shared" si="1"/>
        <v>1400</v>
      </c>
      <c r="M10" s="16" t="s">
        <v>32</v>
      </c>
    </row>
    <row r="11" spans="1:13">
      <c r="A11" s="6">
        <v>45330</v>
      </c>
      <c r="B11" s="16" t="s">
        <v>42</v>
      </c>
      <c r="D11" s="16" t="s">
        <v>36</v>
      </c>
      <c r="E11" s="16">
        <v>20</v>
      </c>
      <c r="F11" s="16" t="s">
        <v>12</v>
      </c>
      <c r="G11" s="16">
        <v>62080</v>
      </c>
      <c r="H11" s="16">
        <v>62280</v>
      </c>
      <c r="I11" s="16">
        <v>61800</v>
      </c>
      <c r="J11" s="16">
        <v>62240</v>
      </c>
      <c r="K11" s="5">
        <f t="shared" si="0"/>
        <v>-160</v>
      </c>
      <c r="L11" s="5">
        <f t="shared" si="1"/>
        <v>-3200</v>
      </c>
      <c r="M11" s="16" t="s">
        <v>33</v>
      </c>
    </row>
    <row r="12" spans="1:13">
      <c r="A12" s="6">
        <v>45331</v>
      </c>
      <c r="B12" s="16" t="s">
        <v>41</v>
      </c>
      <c r="D12" s="16" t="s">
        <v>36</v>
      </c>
      <c r="E12" s="16">
        <v>5000</v>
      </c>
      <c r="F12" s="16" t="s">
        <v>12</v>
      </c>
      <c r="G12" s="16">
        <v>199.6</v>
      </c>
      <c r="H12" s="16">
        <v>200.6</v>
      </c>
      <c r="I12" s="16">
        <v>198</v>
      </c>
      <c r="J12" s="16">
        <v>200.6</v>
      </c>
      <c r="K12" s="5">
        <f t="shared" si="0"/>
        <v>-1</v>
      </c>
      <c r="L12" s="5">
        <f t="shared" si="1"/>
        <v>-5000</v>
      </c>
      <c r="M12" s="16" t="s">
        <v>33</v>
      </c>
    </row>
    <row r="13" spans="1:13">
      <c r="A13" s="6">
        <v>45331</v>
      </c>
      <c r="B13" s="16" t="s">
        <v>42</v>
      </c>
      <c r="D13" s="16" t="s">
        <v>36</v>
      </c>
      <c r="E13" s="16">
        <v>20</v>
      </c>
      <c r="F13" s="16" t="s">
        <v>12</v>
      </c>
      <c r="G13" s="16">
        <v>62180</v>
      </c>
      <c r="H13" s="16">
        <v>62350</v>
      </c>
      <c r="I13" s="16">
        <v>61900</v>
      </c>
      <c r="J13" s="16">
        <v>61997</v>
      </c>
      <c r="K13" s="5">
        <f t="shared" si="0"/>
        <v>183</v>
      </c>
      <c r="L13" s="5">
        <f t="shared" si="1"/>
        <v>3660</v>
      </c>
      <c r="M13" s="16" t="s">
        <v>32</v>
      </c>
    </row>
    <row r="14" spans="1:13">
      <c r="A14" s="6">
        <v>45334</v>
      </c>
      <c r="B14" s="16" t="s">
        <v>41</v>
      </c>
      <c r="D14" s="16" t="s">
        <v>36</v>
      </c>
      <c r="E14" s="16">
        <v>5000</v>
      </c>
      <c r="F14" s="16" t="s">
        <v>10</v>
      </c>
      <c r="G14" s="16">
        <v>200</v>
      </c>
      <c r="H14" s="16">
        <v>199</v>
      </c>
      <c r="I14" s="16">
        <v>202</v>
      </c>
      <c r="J14" s="16">
        <v>200</v>
      </c>
      <c r="K14" s="5">
        <f t="shared" si="0"/>
        <v>0</v>
      </c>
      <c r="L14" s="5">
        <f t="shared" si="1"/>
        <v>0</v>
      </c>
      <c r="M14" s="16"/>
    </row>
    <row r="15" spans="1:13">
      <c r="A15" s="6">
        <v>45334</v>
      </c>
      <c r="B15" s="16" t="s">
        <v>37</v>
      </c>
      <c r="D15" s="16" t="s">
        <v>36</v>
      </c>
      <c r="E15" s="16">
        <v>10</v>
      </c>
      <c r="F15" s="16" t="s">
        <v>12</v>
      </c>
      <c r="G15" s="16">
        <v>71500</v>
      </c>
      <c r="H15" s="16">
        <v>71900</v>
      </c>
      <c r="I15" s="16">
        <v>71000</v>
      </c>
      <c r="J15" s="16">
        <v>71125</v>
      </c>
      <c r="K15" s="5">
        <f t="shared" si="0"/>
        <v>375</v>
      </c>
      <c r="L15" s="5">
        <f t="shared" si="1"/>
        <v>3750</v>
      </c>
      <c r="M15" s="16" t="s">
        <v>32</v>
      </c>
    </row>
    <row r="16" spans="1:13">
      <c r="A16" s="6">
        <v>45335</v>
      </c>
      <c r="B16" s="16" t="s">
        <v>20</v>
      </c>
      <c r="D16" s="16" t="s">
        <v>36</v>
      </c>
      <c r="E16" s="16">
        <v>5000</v>
      </c>
      <c r="F16" s="16" t="s">
        <v>10</v>
      </c>
      <c r="G16" s="16">
        <v>207.7</v>
      </c>
      <c r="H16" s="16">
        <v>206</v>
      </c>
      <c r="I16" s="16">
        <v>212</v>
      </c>
      <c r="J16" s="16">
        <v>208.4</v>
      </c>
      <c r="K16" s="5">
        <f t="shared" si="0"/>
        <v>0.70000000000001705</v>
      </c>
      <c r="L16" s="5">
        <f t="shared" si="1"/>
        <v>3500.0000000000855</v>
      </c>
      <c r="M16" s="16" t="s">
        <v>32</v>
      </c>
    </row>
    <row r="17" spans="1:13">
      <c r="A17" s="6">
        <v>45335</v>
      </c>
      <c r="B17" s="16" t="s">
        <v>42</v>
      </c>
      <c r="D17" s="16" t="s">
        <v>36</v>
      </c>
      <c r="E17" s="16">
        <v>20</v>
      </c>
      <c r="F17" s="16" t="s">
        <v>12</v>
      </c>
      <c r="G17" s="16">
        <v>61900</v>
      </c>
      <c r="H17" s="16">
        <v>62200</v>
      </c>
      <c r="I17" s="16">
        <v>61500</v>
      </c>
      <c r="J17" s="16">
        <v>61550</v>
      </c>
      <c r="K17" s="5">
        <f t="shared" si="0"/>
        <v>350</v>
      </c>
      <c r="L17" s="5">
        <f t="shared" si="1"/>
        <v>7000</v>
      </c>
      <c r="M17" s="16" t="s">
        <v>32</v>
      </c>
    </row>
    <row r="18" spans="1:13">
      <c r="A18" s="6">
        <v>45335</v>
      </c>
      <c r="B18" s="16" t="s">
        <v>37</v>
      </c>
      <c r="D18" s="16" t="s">
        <v>36</v>
      </c>
      <c r="E18" s="16">
        <v>10</v>
      </c>
      <c r="F18" s="16" t="s">
        <v>12</v>
      </c>
      <c r="G18" s="16">
        <v>70700</v>
      </c>
      <c r="H18" s="16">
        <v>72200</v>
      </c>
      <c r="I18" s="16">
        <v>71000</v>
      </c>
      <c r="J18" s="16">
        <v>70280</v>
      </c>
      <c r="K18" s="5">
        <f t="shared" si="0"/>
        <v>420</v>
      </c>
      <c r="L18" s="5">
        <f t="shared" si="1"/>
        <v>4200</v>
      </c>
      <c r="M18" s="16" t="s">
        <v>32</v>
      </c>
    </row>
    <row r="19" spans="1:13">
      <c r="A19" s="6">
        <v>45336</v>
      </c>
      <c r="B19" s="16" t="s">
        <v>37</v>
      </c>
      <c r="D19" s="16" t="s">
        <v>36</v>
      </c>
      <c r="E19" s="16">
        <v>10</v>
      </c>
      <c r="F19" s="16" t="s">
        <v>12</v>
      </c>
      <c r="G19" s="16">
        <v>69400</v>
      </c>
      <c r="H19" s="16">
        <v>69800</v>
      </c>
      <c r="I19" s="16">
        <v>68900</v>
      </c>
      <c r="J19" s="16">
        <v>69275</v>
      </c>
      <c r="K19" s="5">
        <f t="shared" si="0"/>
        <v>125</v>
      </c>
      <c r="L19" s="5">
        <f t="shared" si="1"/>
        <v>1250</v>
      </c>
      <c r="M19" s="16" t="s">
        <v>32</v>
      </c>
    </row>
    <row r="20" spans="1:13">
      <c r="A20" s="6">
        <v>45336</v>
      </c>
      <c r="B20" s="16" t="s">
        <v>46</v>
      </c>
      <c r="D20" s="16" t="s">
        <v>36</v>
      </c>
      <c r="E20" s="16">
        <v>10000</v>
      </c>
      <c r="F20" s="16" t="s">
        <v>12</v>
      </c>
      <c r="G20" s="16">
        <v>55.36</v>
      </c>
      <c r="H20" s="16">
        <v>55.55</v>
      </c>
      <c r="I20" s="16">
        <v>55.1</v>
      </c>
      <c r="J20" s="16">
        <v>55.32</v>
      </c>
      <c r="K20" s="5">
        <f t="shared" si="0"/>
        <v>3.9999999999999147E-2</v>
      </c>
      <c r="L20" s="5">
        <f t="shared" si="1"/>
        <v>399.99999999999147</v>
      </c>
      <c r="M20" s="16" t="s">
        <v>32</v>
      </c>
    </row>
    <row r="21" spans="1:13">
      <c r="A21" s="6">
        <v>45336</v>
      </c>
      <c r="B21" s="16" t="s">
        <v>45</v>
      </c>
      <c r="D21" s="16" t="s">
        <v>36</v>
      </c>
      <c r="E21" s="16">
        <v>1250</v>
      </c>
      <c r="F21" s="16" t="s">
        <v>10</v>
      </c>
      <c r="G21" s="16">
        <v>140.5</v>
      </c>
      <c r="H21" s="16">
        <v>139</v>
      </c>
      <c r="I21" s="16">
        <v>145</v>
      </c>
      <c r="J21" s="16">
        <v>139</v>
      </c>
      <c r="K21" s="5">
        <f t="shared" si="0"/>
        <v>-1.5</v>
      </c>
      <c r="L21" s="5">
        <f t="shared" si="1"/>
        <v>-1875</v>
      </c>
      <c r="M21" s="16" t="s">
        <v>33</v>
      </c>
    </row>
    <row r="22" spans="1:13">
      <c r="A22" s="6">
        <v>45342</v>
      </c>
      <c r="B22" s="16" t="s">
        <v>43</v>
      </c>
      <c r="D22" s="16" t="s">
        <v>36</v>
      </c>
      <c r="E22" s="16">
        <v>10000</v>
      </c>
      <c r="F22" s="16" t="s">
        <v>10</v>
      </c>
      <c r="G22" s="16">
        <v>104.52</v>
      </c>
      <c r="H22" s="16">
        <v>104.32</v>
      </c>
      <c r="I22" s="16">
        <v>104.8</v>
      </c>
      <c r="J22" s="16">
        <v>104.61</v>
      </c>
      <c r="K22" s="5">
        <f t="shared" si="0"/>
        <v>9.0000000000003411E-2</v>
      </c>
      <c r="L22" s="5">
        <f t="shared" si="1"/>
        <v>900.00000000003411</v>
      </c>
      <c r="M22" s="16" t="s">
        <v>32</v>
      </c>
    </row>
    <row r="23" spans="1:13">
      <c r="A23" s="6">
        <v>45342</v>
      </c>
      <c r="B23" s="16" t="s">
        <v>20</v>
      </c>
      <c r="D23" s="16" t="s">
        <v>36</v>
      </c>
      <c r="E23" s="16">
        <v>5000</v>
      </c>
      <c r="F23" s="16" t="s">
        <v>12</v>
      </c>
      <c r="G23" s="16">
        <v>212.9</v>
      </c>
      <c r="H23" s="16">
        <v>214.5</v>
      </c>
      <c r="I23" s="16">
        <v>211</v>
      </c>
      <c r="J23" s="16">
        <v>211.95</v>
      </c>
      <c r="K23" s="5">
        <f t="shared" si="0"/>
        <v>0.95000000000001705</v>
      </c>
      <c r="L23" s="5">
        <f t="shared" si="1"/>
        <v>4750.0000000000855</v>
      </c>
      <c r="M23" s="16" t="s">
        <v>32</v>
      </c>
    </row>
    <row r="24" spans="1:13">
      <c r="A24" s="6">
        <v>45342</v>
      </c>
      <c r="B24" s="16" t="s">
        <v>37</v>
      </c>
      <c r="D24" s="16" t="s">
        <v>36</v>
      </c>
      <c r="E24" s="16">
        <v>10</v>
      </c>
      <c r="F24" s="16" t="s">
        <v>12</v>
      </c>
      <c r="G24" s="16">
        <v>71500</v>
      </c>
      <c r="H24" s="16">
        <v>71800</v>
      </c>
      <c r="I24" s="16">
        <v>71100</v>
      </c>
      <c r="J24" s="16">
        <v>71235</v>
      </c>
      <c r="K24" s="5">
        <f t="shared" si="0"/>
        <v>265</v>
      </c>
      <c r="L24" s="5">
        <f t="shared" si="1"/>
        <v>2650</v>
      </c>
      <c r="M24" s="16" t="s">
        <v>32</v>
      </c>
    </row>
    <row r="25" spans="1:13">
      <c r="A25" s="6">
        <v>45343</v>
      </c>
      <c r="B25" s="16" t="s">
        <v>39</v>
      </c>
      <c r="D25" s="16" t="s">
        <v>36</v>
      </c>
      <c r="E25" s="16">
        <v>10000</v>
      </c>
      <c r="F25" s="16" t="s">
        <v>10</v>
      </c>
      <c r="G25" s="16">
        <v>89.62</v>
      </c>
      <c r="H25" s="16">
        <v>89.9</v>
      </c>
      <c r="I25" s="16">
        <v>89.42</v>
      </c>
      <c r="J25" s="16">
        <v>89.65</v>
      </c>
      <c r="K25" s="5">
        <f t="shared" si="0"/>
        <v>3.0000000000001137E-2</v>
      </c>
      <c r="L25" s="5">
        <f t="shared" si="1"/>
        <v>300.00000000001137</v>
      </c>
      <c r="M25" s="16" t="s">
        <v>32</v>
      </c>
    </row>
    <row r="26" spans="1:13">
      <c r="A26" s="6">
        <v>45343</v>
      </c>
      <c r="B26" s="16" t="s">
        <v>42</v>
      </c>
      <c r="D26" s="16" t="s">
        <v>36</v>
      </c>
      <c r="E26" s="16">
        <v>20</v>
      </c>
      <c r="F26" s="16" t="s">
        <v>12</v>
      </c>
      <c r="G26" s="16">
        <v>61810</v>
      </c>
      <c r="H26" s="16">
        <v>62010</v>
      </c>
      <c r="I26" s="16">
        <v>61600</v>
      </c>
      <c r="J26" s="16">
        <v>61690</v>
      </c>
      <c r="K26" s="5">
        <f t="shared" si="0"/>
        <v>120</v>
      </c>
      <c r="L26" s="5">
        <f t="shared" si="1"/>
        <v>2400</v>
      </c>
      <c r="M26" s="16" t="s">
        <v>32</v>
      </c>
    </row>
    <row r="27" spans="1:13">
      <c r="A27" s="6">
        <v>45343</v>
      </c>
      <c r="B27" s="16" t="s">
        <v>37</v>
      </c>
      <c r="D27" s="16" t="s">
        <v>36</v>
      </c>
      <c r="E27" s="16">
        <v>10</v>
      </c>
      <c r="F27" s="16" t="s">
        <v>12</v>
      </c>
      <c r="G27" s="16">
        <v>71050</v>
      </c>
      <c r="H27" s="16">
        <v>71500</v>
      </c>
      <c r="I27" s="16">
        <v>71600</v>
      </c>
      <c r="J27" s="16">
        <v>70810</v>
      </c>
      <c r="K27" s="5">
        <f t="shared" si="0"/>
        <v>240</v>
      </c>
      <c r="L27" s="5">
        <f t="shared" si="1"/>
        <v>2400</v>
      </c>
      <c r="M27" s="16" t="s">
        <v>32</v>
      </c>
    </row>
    <row r="28" spans="1:13">
      <c r="A28" s="6">
        <v>45343</v>
      </c>
      <c r="B28" s="16" t="s">
        <v>20</v>
      </c>
      <c r="D28" s="16" t="s">
        <v>36</v>
      </c>
      <c r="E28" s="16">
        <v>5000</v>
      </c>
      <c r="F28" s="16" t="s">
        <v>12</v>
      </c>
      <c r="G28" s="16">
        <v>213.8</v>
      </c>
      <c r="H28" s="16">
        <v>215.1</v>
      </c>
      <c r="I28" s="16">
        <v>212</v>
      </c>
      <c r="J28" s="16">
        <v>212.75</v>
      </c>
      <c r="K28" s="5">
        <f t="shared" si="0"/>
        <v>1.0500000000000114</v>
      </c>
      <c r="L28" s="5">
        <f t="shared" si="1"/>
        <v>5250.0000000000564</v>
      </c>
      <c r="M28" s="16" t="s">
        <v>32</v>
      </c>
    </row>
    <row r="29" spans="1:13">
      <c r="A29" s="6">
        <v>45344</v>
      </c>
      <c r="B29" s="16" t="s">
        <v>43</v>
      </c>
      <c r="D29" s="16" t="s">
        <v>36</v>
      </c>
      <c r="E29" s="16">
        <v>10000</v>
      </c>
      <c r="F29" s="16" t="s">
        <v>10</v>
      </c>
      <c r="G29" s="16">
        <v>105.26</v>
      </c>
      <c r="H29" s="16">
        <v>105.05</v>
      </c>
      <c r="I29" s="16">
        <v>105.5</v>
      </c>
      <c r="J29" s="16">
        <v>105.3</v>
      </c>
      <c r="K29" s="5">
        <f t="shared" si="0"/>
        <v>3.9999999999992042E-2</v>
      </c>
      <c r="L29" s="5">
        <f t="shared" si="1"/>
        <v>399.99999999992042</v>
      </c>
      <c r="M29" s="16" t="s">
        <v>32</v>
      </c>
    </row>
    <row r="30" spans="1:13">
      <c r="A30" s="6">
        <v>45344</v>
      </c>
      <c r="B30" s="16" t="s">
        <v>37</v>
      </c>
      <c r="D30" s="16" t="s">
        <v>36</v>
      </c>
      <c r="E30" s="16">
        <v>10</v>
      </c>
      <c r="F30" s="16" t="s">
        <v>12</v>
      </c>
      <c r="G30" s="16">
        <v>71100</v>
      </c>
      <c r="H30" s="16">
        <v>71500</v>
      </c>
      <c r="I30" s="16">
        <v>70600</v>
      </c>
      <c r="J30" s="16">
        <v>70795</v>
      </c>
      <c r="K30" s="5">
        <f t="shared" si="0"/>
        <v>305</v>
      </c>
      <c r="L30" s="5">
        <f t="shared" si="1"/>
        <v>3050</v>
      </c>
      <c r="M30" s="16" t="s">
        <v>32</v>
      </c>
    </row>
    <row r="31" spans="1:13">
      <c r="A31" s="6">
        <v>45344</v>
      </c>
      <c r="B31" s="16" t="s">
        <v>42</v>
      </c>
      <c r="D31" s="16" t="s">
        <v>36</v>
      </c>
      <c r="E31" s="16">
        <v>20</v>
      </c>
      <c r="F31" s="16" t="s">
        <v>12</v>
      </c>
      <c r="G31" s="16">
        <v>61800</v>
      </c>
      <c r="H31" s="16">
        <v>62000</v>
      </c>
      <c r="I31" s="16">
        <v>61600</v>
      </c>
      <c r="J31" s="16">
        <v>61608</v>
      </c>
      <c r="K31" s="5">
        <f t="shared" si="0"/>
        <v>192</v>
      </c>
      <c r="L31" s="5">
        <f t="shared" si="1"/>
        <v>3840</v>
      </c>
      <c r="M31" s="16" t="s">
        <v>32</v>
      </c>
    </row>
    <row r="32" spans="1:13">
      <c r="A32" s="6">
        <v>45344</v>
      </c>
      <c r="B32" s="16" t="s">
        <v>20</v>
      </c>
      <c r="D32" s="16" t="s">
        <v>36</v>
      </c>
      <c r="E32" s="16">
        <v>5000</v>
      </c>
      <c r="F32" s="16" t="s">
        <v>12</v>
      </c>
      <c r="G32" s="16">
        <v>213.9</v>
      </c>
      <c r="H32" s="16">
        <v>215.2</v>
      </c>
      <c r="I32" s="16">
        <v>212</v>
      </c>
      <c r="J32" s="16">
        <v>215.2</v>
      </c>
      <c r="K32" s="5">
        <f t="shared" si="0"/>
        <v>-1.2999999999999829</v>
      </c>
      <c r="L32" s="5">
        <f t="shared" si="1"/>
        <v>-6499.9999999999145</v>
      </c>
      <c r="M32" s="16" t="s">
        <v>33</v>
      </c>
    </row>
    <row r="33" spans="1:13">
      <c r="A33" s="6">
        <v>45345</v>
      </c>
      <c r="B33" s="16" t="s">
        <v>20</v>
      </c>
      <c r="D33" s="16" t="s">
        <v>36</v>
      </c>
      <c r="E33" s="16">
        <v>5000</v>
      </c>
      <c r="F33" s="16" t="s">
        <v>12</v>
      </c>
      <c r="G33" s="16">
        <v>213.3</v>
      </c>
      <c r="H33" s="16">
        <v>215</v>
      </c>
      <c r="I33" s="16">
        <v>211.5</v>
      </c>
      <c r="J33" s="16">
        <v>212.4</v>
      </c>
      <c r="K33" s="5">
        <f t="shared" si="0"/>
        <v>0.90000000000000568</v>
      </c>
      <c r="L33" s="5">
        <f t="shared" si="1"/>
        <v>4500.0000000000282</v>
      </c>
      <c r="M33" s="16" t="s">
        <v>32</v>
      </c>
    </row>
    <row r="34" spans="1:13">
      <c r="A34" s="6">
        <v>45345</v>
      </c>
      <c r="B34" s="16" t="s">
        <v>37</v>
      </c>
      <c r="D34" s="16" t="s">
        <v>36</v>
      </c>
      <c r="E34" s="16">
        <v>10</v>
      </c>
      <c r="F34" s="16" t="s">
        <v>12</v>
      </c>
      <c r="G34" s="16">
        <v>71850</v>
      </c>
      <c r="H34" s="16">
        <v>72250</v>
      </c>
      <c r="I34" s="16">
        <v>71500</v>
      </c>
      <c r="J34" s="16">
        <v>71700</v>
      </c>
      <c r="K34" s="5">
        <f t="shared" si="0"/>
        <v>150</v>
      </c>
      <c r="L34" s="5">
        <f t="shared" si="1"/>
        <v>1500</v>
      </c>
      <c r="M34" s="16" t="s">
        <v>32</v>
      </c>
    </row>
    <row r="35" spans="1:13">
      <c r="A35" s="6">
        <v>45345</v>
      </c>
      <c r="B35" s="16" t="s">
        <v>42</v>
      </c>
      <c r="D35" s="16" t="s">
        <v>36</v>
      </c>
      <c r="E35" s="16">
        <v>20</v>
      </c>
      <c r="F35" s="16" t="s">
        <v>12</v>
      </c>
      <c r="G35" s="16">
        <v>61670</v>
      </c>
      <c r="H35" s="16">
        <v>61870</v>
      </c>
      <c r="I35" s="16">
        <v>61400</v>
      </c>
      <c r="J35" s="16">
        <v>61870</v>
      </c>
      <c r="K35" s="5">
        <f t="shared" si="0"/>
        <v>-200</v>
      </c>
      <c r="L35" s="5">
        <f t="shared" si="1"/>
        <v>-4000</v>
      </c>
      <c r="M35" s="16" t="s">
        <v>33</v>
      </c>
    </row>
    <row r="36" spans="1:13">
      <c r="A36" s="6"/>
      <c r="B36" s="16"/>
      <c r="D36" s="16"/>
      <c r="E36" s="16"/>
      <c r="F36" s="16"/>
      <c r="G36" s="16"/>
      <c r="H36" s="16"/>
      <c r="I36" s="16"/>
      <c r="J36" s="16"/>
      <c r="K36" s="5"/>
      <c r="L36" s="5"/>
      <c r="M36" s="16"/>
    </row>
    <row r="37" spans="1:13">
      <c r="A37" s="6"/>
      <c r="B37" s="16"/>
      <c r="D37" s="16"/>
      <c r="E37" s="16"/>
      <c r="F37" s="16"/>
      <c r="G37" s="16"/>
      <c r="H37" s="16"/>
      <c r="I37" s="16"/>
      <c r="J37" s="16"/>
      <c r="K37" s="5"/>
      <c r="L37" s="5"/>
      <c r="M37" s="16"/>
    </row>
    <row r="38" spans="1:13">
      <c r="A38" s="6"/>
      <c r="B38" s="16"/>
      <c r="D38" s="16"/>
      <c r="E38" s="16"/>
      <c r="F38" s="16"/>
      <c r="G38" s="16"/>
      <c r="H38" s="16"/>
      <c r="I38" s="16"/>
      <c r="J38" s="16"/>
      <c r="K38" s="5"/>
      <c r="L38" s="5"/>
      <c r="M38" s="16"/>
    </row>
    <row r="39" spans="1:13">
      <c r="A39" s="6"/>
      <c r="B39" s="16"/>
      <c r="D39" s="16"/>
      <c r="E39" s="16"/>
      <c r="F39" s="36" t="s">
        <v>185</v>
      </c>
      <c r="G39" s="37"/>
      <c r="H39" s="37"/>
      <c r="I39" s="37"/>
      <c r="J39" s="37"/>
      <c r="K39" s="37"/>
      <c r="L39" s="38"/>
      <c r="M39" s="16"/>
    </row>
    <row r="40" spans="1:13" ht="30">
      <c r="A40" s="6"/>
      <c r="B40" s="16"/>
      <c r="D40" s="16"/>
      <c r="E40" s="16"/>
      <c r="F40" s="18" t="s">
        <v>21</v>
      </c>
      <c r="G40" s="7" t="s">
        <v>22</v>
      </c>
      <c r="H40" s="7" t="s">
        <v>23</v>
      </c>
      <c r="I40" s="7" t="s">
        <v>24</v>
      </c>
      <c r="J40" s="7" t="s">
        <v>25</v>
      </c>
      <c r="K40" s="7" t="s">
        <v>26</v>
      </c>
      <c r="L40" s="8" t="s">
        <v>27</v>
      </c>
      <c r="M40" s="16"/>
    </row>
    <row r="41" spans="1:13">
      <c r="A41" s="6"/>
      <c r="B41" s="16"/>
      <c r="D41" s="16"/>
      <c r="E41" s="16"/>
      <c r="F41" s="19" t="s">
        <v>155</v>
      </c>
      <c r="G41" s="9">
        <v>40</v>
      </c>
      <c r="H41" s="9">
        <v>1</v>
      </c>
      <c r="I41" s="9">
        <v>39</v>
      </c>
      <c r="J41" s="10">
        <v>31</v>
      </c>
      <c r="K41" s="11">
        <f t="shared" ref="K41" si="2">+J41/I41</f>
        <v>0.79487179487179482</v>
      </c>
      <c r="L41" s="12">
        <v>59075</v>
      </c>
      <c r="M41" s="16"/>
    </row>
    <row r="42" spans="1:13">
      <c r="F42" s="20"/>
      <c r="G42" s="13"/>
      <c r="H42" s="13"/>
      <c r="I42" s="13"/>
      <c r="J42" s="13"/>
      <c r="K42" s="14"/>
      <c r="L42" s="15"/>
    </row>
  </sheetData>
  <mergeCells count="1">
    <mergeCell ref="F39:L39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55"/>
  <sheetViews>
    <sheetView topLeftCell="A40" workbookViewId="0">
      <selection sqref="A1:XFD1048576"/>
    </sheetView>
  </sheetViews>
  <sheetFormatPr defaultRowHeight="15"/>
  <cols>
    <col min="1" max="1" width="9.85546875" bestFit="1" customWidth="1"/>
    <col min="2" max="2" width="14.42578125" customWidth="1"/>
    <col min="3" max="3" width="9.140625" hidden="1" customWidth="1"/>
    <col min="4" max="4" width="23.28515625" customWidth="1"/>
    <col min="6" max="6" width="20.7109375" customWidth="1"/>
    <col min="12" max="12" width="19.140625" customWidth="1"/>
    <col min="13" max="13" width="21.710937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45352</v>
      </c>
      <c r="B2" s="16" t="s">
        <v>20</v>
      </c>
      <c r="D2" s="16" t="s">
        <v>36</v>
      </c>
      <c r="E2" s="16">
        <v>5000</v>
      </c>
      <c r="F2" s="16" t="s">
        <v>12</v>
      </c>
      <c r="G2" s="16">
        <v>213.3</v>
      </c>
      <c r="H2" s="16">
        <v>215</v>
      </c>
      <c r="I2" s="16">
        <v>211</v>
      </c>
      <c r="J2" s="16">
        <v>213.2</v>
      </c>
      <c r="K2" s="5">
        <f>IF(F2="BUY",J2-G2,G2-J2)</f>
        <v>0.10000000000002274</v>
      </c>
      <c r="L2" s="5">
        <f>(K2*E2)</f>
        <v>500.00000000011369</v>
      </c>
      <c r="M2" s="16" t="s">
        <v>32</v>
      </c>
    </row>
    <row r="3" spans="1:13">
      <c r="A3" s="6">
        <v>45352</v>
      </c>
      <c r="B3" s="16" t="s">
        <v>46</v>
      </c>
      <c r="D3" s="16" t="s">
        <v>36</v>
      </c>
      <c r="E3" s="16">
        <v>10000</v>
      </c>
      <c r="F3" s="16" t="s">
        <v>10</v>
      </c>
      <c r="G3" s="16">
        <v>55.4</v>
      </c>
      <c r="H3" s="16">
        <v>55.2</v>
      </c>
      <c r="I3" s="16">
        <v>55.6</v>
      </c>
      <c r="J3" s="16">
        <v>55.45</v>
      </c>
      <c r="K3" s="5">
        <f>IF(F3="BUY",J3-G3,G3-J3)</f>
        <v>5.0000000000004263E-2</v>
      </c>
      <c r="L3" s="5">
        <f t="shared" ref="L3:L48" si="0">(K3*E3)</f>
        <v>500.00000000004263</v>
      </c>
      <c r="M3" s="16" t="s">
        <v>32</v>
      </c>
    </row>
    <row r="4" spans="1:13">
      <c r="A4" s="6">
        <v>45352</v>
      </c>
      <c r="B4" s="16" t="s">
        <v>37</v>
      </c>
      <c r="D4" s="16" t="s">
        <v>36</v>
      </c>
      <c r="E4" s="16">
        <v>10</v>
      </c>
      <c r="F4" s="16" t="s">
        <v>10</v>
      </c>
      <c r="G4" s="16">
        <v>71450</v>
      </c>
      <c r="H4" s="16">
        <v>71050</v>
      </c>
      <c r="I4" s="16">
        <v>72000</v>
      </c>
      <c r="J4" s="16">
        <v>71540</v>
      </c>
      <c r="K4" s="5">
        <f>IF(F4="BUY",J4-G4,G4-J4)</f>
        <v>90</v>
      </c>
      <c r="L4" s="5">
        <f t="shared" si="0"/>
        <v>900</v>
      </c>
      <c r="M4" s="16" t="s">
        <v>32</v>
      </c>
    </row>
    <row r="5" spans="1:13">
      <c r="A5" s="6">
        <v>45355</v>
      </c>
      <c r="B5" s="16" t="s">
        <v>37</v>
      </c>
      <c r="D5" s="16" t="s">
        <v>36</v>
      </c>
      <c r="E5" s="16">
        <v>10</v>
      </c>
      <c r="F5" s="16" t="s">
        <v>10</v>
      </c>
      <c r="G5" s="16">
        <v>72300</v>
      </c>
      <c r="H5" s="16">
        <v>71900</v>
      </c>
      <c r="I5" s="16">
        <v>72800</v>
      </c>
      <c r="J5" s="16">
        <v>72600</v>
      </c>
      <c r="K5" s="5">
        <f>IF(F5="BUY",J5-G5,G5-J5)</f>
        <v>300</v>
      </c>
      <c r="L5" s="5">
        <f t="shared" si="0"/>
        <v>3000</v>
      </c>
      <c r="M5" s="16" t="s">
        <v>32</v>
      </c>
    </row>
    <row r="6" spans="1:13">
      <c r="A6" s="6">
        <v>45355</v>
      </c>
      <c r="B6" s="16" t="s">
        <v>42</v>
      </c>
      <c r="D6" s="16" t="s">
        <v>36</v>
      </c>
      <c r="E6" s="16">
        <v>20</v>
      </c>
      <c r="F6" s="16" t="s">
        <v>12</v>
      </c>
      <c r="G6" s="16">
        <v>62300</v>
      </c>
      <c r="H6" s="16">
        <v>62500</v>
      </c>
      <c r="I6" s="16">
        <v>62000</v>
      </c>
      <c r="J6" s="16">
        <v>62110</v>
      </c>
      <c r="K6" s="5">
        <f>IF(F6="BUY",J6-G6,G6-J6)</f>
        <v>190</v>
      </c>
      <c r="L6" s="5">
        <f t="shared" si="0"/>
        <v>3800</v>
      </c>
      <c r="M6" s="16" t="s">
        <v>32</v>
      </c>
    </row>
    <row r="7" spans="1:13">
      <c r="A7" s="6">
        <v>45355</v>
      </c>
      <c r="B7" s="16" t="s">
        <v>41</v>
      </c>
      <c r="D7" s="16" t="s">
        <v>36</v>
      </c>
      <c r="E7" s="16">
        <v>5000</v>
      </c>
      <c r="F7" s="16" t="s">
        <v>10</v>
      </c>
      <c r="G7" s="16">
        <v>201.5</v>
      </c>
      <c r="H7" s="16">
        <v>200.5</v>
      </c>
      <c r="I7" s="16">
        <v>204</v>
      </c>
      <c r="J7" s="16">
        <v>201.9</v>
      </c>
      <c r="K7" s="5">
        <f t="shared" ref="K7:K48" si="1">IF(F7="BUY",J7-G7,G7-J7)</f>
        <v>0.40000000000000568</v>
      </c>
      <c r="L7" s="5">
        <f t="shared" si="0"/>
        <v>2000.0000000000284</v>
      </c>
      <c r="M7" s="16" t="s">
        <v>32</v>
      </c>
    </row>
    <row r="8" spans="1:13">
      <c r="A8" s="6">
        <v>45356</v>
      </c>
      <c r="B8" s="16" t="s">
        <v>43</v>
      </c>
      <c r="D8" s="16" t="s">
        <v>36</v>
      </c>
      <c r="E8" s="16">
        <v>10000</v>
      </c>
      <c r="F8" s="16" t="s">
        <v>10</v>
      </c>
      <c r="G8" s="16">
        <v>105.2</v>
      </c>
      <c r="H8" s="16">
        <v>105</v>
      </c>
      <c r="I8" s="16">
        <v>105.5</v>
      </c>
      <c r="J8" s="16">
        <v>105.22</v>
      </c>
      <c r="K8" s="5">
        <f t="shared" si="1"/>
        <v>1.9999999999996021E-2</v>
      </c>
      <c r="L8" s="5">
        <f t="shared" si="0"/>
        <v>199.99999999996021</v>
      </c>
      <c r="M8" s="16" t="s">
        <v>32</v>
      </c>
    </row>
    <row r="9" spans="1:13">
      <c r="A9" s="6">
        <v>45356</v>
      </c>
      <c r="B9" s="16" t="s">
        <v>121</v>
      </c>
      <c r="D9" s="16" t="s">
        <v>36</v>
      </c>
      <c r="E9" s="16">
        <v>10</v>
      </c>
      <c r="F9" s="16" t="s">
        <v>10</v>
      </c>
      <c r="G9" s="16">
        <v>73800</v>
      </c>
      <c r="H9" s="16">
        <v>73400</v>
      </c>
      <c r="I9" s="16">
        <v>74500</v>
      </c>
      <c r="J9" s="16">
        <v>73850</v>
      </c>
      <c r="K9" s="5">
        <f t="shared" si="1"/>
        <v>50</v>
      </c>
      <c r="L9" s="5">
        <f t="shared" si="0"/>
        <v>500</v>
      </c>
      <c r="M9" s="16" t="s">
        <v>32</v>
      </c>
    </row>
    <row r="10" spans="1:13">
      <c r="A10" s="6">
        <v>45356</v>
      </c>
      <c r="B10" s="16" t="s">
        <v>42</v>
      </c>
      <c r="D10" s="16" t="s">
        <v>36</v>
      </c>
      <c r="E10" s="16">
        <v>20</v>
      </c>
      <c r="F10" s="16" t="s">
        <v>12</v>
      </c>
      <c r="G10" s="16">
        <v>64800</v>
      </c>
      <c r="H10" s="16">
        <v>65050</v>
      </c>
      <c r="I10" s="16">
        <v>64000</v>
      </c>
      <c r="J10" s="16">
        <v>64650</v>
      </c>
      <c r="K10" s="5">
        <f t="shared" si="1"/>
        <v>150</v>
      </c>
      <c r="L10" s="5">
        <f t="shared" si="0"/>
        <v>3000</v>
      </c>
      <c r="M10" s="16" t="s">
        <v>32</v>
      </c>
    </row>
    <row r="11" spans="1:13">
      <c r="A11" s="6">
        <v>45357</v>
      </c>
      <c r="B11" s="16" t="s">
        <v>43</v>
      </c>
      <c r="D11" s="16" t="s">
        <v>36</v>
      </c>
      <c r="E11" s="16">
        <v>10000</v>
      </c>
      <c r="F11" s="16" t="s">
        <v>10</v>
      </c>
      <c r="G11" s="16">
        <v>105.35</v>
      </c>
      <c r="H11" s="16">
        <v>105.15</v>
      </c>
      <c r="I11" s="16">
        <v>105.6</v>
      </c>
      <c r="J11" s="16">
        <v>105.46</v>
      </c>
      <c r="K11" s="5">
        <f t="shared" si="1"/>
        <v>0.10999999999999943</v>
      </c>
      <c r="L11" s="5">
        <f t="shared" si="0"/>
        <v>1099.9999999999943</v>
      </c>
      <c r="M11" s="16" t="s">
        <v>32</v>
      </c>
    </row>
    <row r="12" spans="1:13">
      <c r="A12" s="6">
        <v>45357</v>
      </c>
      <c r="B12" s="16" t="s">
        <v>39</v>
      </c>
      <c r="D12" s="16" t="s">
        <v>36</v>
      </c>
      <c r="E12" s="16">
        <v>10000</v>
      </c>
      <c r="F12" s="16" t="s">
        <v>10</v>
      </c>
      <c r="G12" s="16">
        <v>90.13</v>
      </c>
      <c r="H12" s="16">
        <v>89.9</v>
      </c>
      <c r="I12" s="16">
        <v>90.4</v>
      </c>
      <c r="J12" s="16">
        <v>90.18</v>
      </c>
      <c r="K12" s="5">
        <f t="shared" si="1"/>
        <v>5.0000000000011369E-2</v>
      </c>
      <c r="L12" s="5">
        <f t="shared" si="0"/>
        <v>500.00000000011369</v>
      </c>
      <c r="M12" s="16" t="s">
        <v>32</v>
      </c>
    </row>
    <row r="13" spans="1:13">
      <c r="A13" s="6">
        <v>45357</v>
      </c>
      <c r="B13" s="16" t="s">
        <v>37</v>
      </c>
      <c r="D13" s="16" t="s">
        <v>36</v>
      </c>
      <c r="E13" s="16">
        <v>10</v>
      </c>
      <c r="F13" s="16" t="s">
        <v>10</v>
      </c>
      <c r="G13" s="16">
        <v>73600</v>
      </c>
      <c r="H13" s="16">
        <v>73300</v>
      </c>
      <c r="I13" s="16">
        <v>74000</v>
      </c>
      <c r="J13" s="16">
        <v>73865</v>
      </c>
      <c r="K13" s="5">
        <f t="shared" si="1"/>
        <v>265</v>
      </c>
      <c r="L13" s="5">
        <f t="shared" si="0"/>
        <v>2650</v>
      </c>
      <c r="M13" s="16" t="s">
        <v>32</v>
      </c>
    </row>
    <row r="14" spans="1:13">
      <c r="A14" s="6">
        <v>45357</v>
      </c>
      <c r="B14" s="16" t="s">
        <v>41</v>
      </c>
      <c r="D14" s="16" t="s">
        <v>36</v>
      </c>
      <c r="E14" s="16">
        <v>5000</v>
      </c>
      <c r="F14" s="16" t="s">
        <v>10</v>
      </c>
      <c r="G14" s="16">
        <v>201.7</v>
      </c>
      <c r="H14" s="16">
        <v>200.7</v>
      </c>
      <c r="I14" s="16">
        <v>204</v>
      </c>
      <c r="J14" s="16">
        <v>202.4</v>
      </c>
      <c r="K14" s="5">
        <f t="shared" si="1"/>
        <v>0.70000000000001705</v>
      </c>
      <c r="L14" s="5">
        <f t="shared" si="0"/>
        <v>3500.0000000000855</v>
      </c>
      <c r="M14" s="16" t="s">
        <v>32</v>
      </c>
    </row>
    <row r="15" spans="1:13">
      <c r="A15" s="6">
        <v>45363</v>
      </c>
      <c r="B15" s="16" t="s">
        <v>41</v>
      </c>
      <c r="D15" s="16" t="s">
        <v>36</v>
      </c>
      <c r="E15" s="16">
        <v>5000</v>
      </c>
      <c r="F15" s="16" t="s">
        <v>10</v>
      </c>
      <c r="G15" s="16">
        <v>204</v>
      </c>
      <c r="H15" s="16">
        <v>203</v>
      </c>
      <c r="I15" s="16">
        <v>206</v>
      </c>
      <c r="J15" s="16">
        <v>204.5</v>
      </c>
      <c r="K15" s="5">
        <f t="shared" si="1"/>
        <v>0.5</v>
      </c>
      <c r="L15" s="5">
        <f t="shared" si="0"/>
        <v>2500</v>
      </c>
      <c r="M15" s="16" t="s">
        <v>32</v>
      </c>
    </row>
    <row r="16" spans="1:13">
      <c r="A16" s="6">
        <v>45363</v>
      </c>
      <c r="B16" s="16" t="s">
        <v>37</v>
      </c>
      <c r="D16" s="16" t="s">
        <v>36</v>
      </c>
      <c r="E16" s="16">
        <v>10</v>
      </c>
      <c r="F16" s="16" t="s">
        <v>10</v>
      </c>
      <c r="G16" s="16">
        <v>74550</v>
      </c>
      <c r="H16" s="16">
        <v>74250</v>
      </c>
      <c r="I16" s="16">
        <v>75000</v>
      </c>
      <c r="J16" s="16">
        <v>74250</v>
      </c>
      <c r="K16" s="5">
        <f t="shared" si="1"/>
        <v>-300</v>
      </c>
      <c r="L16" s="5">
        <f t="shared" si="0"/>
        <v>-3000</v>
      </c>
      <c r="M16" s="16" t="s">
        <v>33</v>
      </c>
    </row>
    <row r="17" spans="1:13">
      <c r="A17" s="6">
        <v>45363</v>
      </c>
      <c r="B17" s="16" t="s">
        <v>46</v>
      </c>
      <c r="D17" s="16" t="s">
        <v>36</v>
      </c>
      <c r="E17" s="16">
        <v>10000</v>
      </c>
      <c r="F17" s="16" t="s">
        <v>12</v>
      </c>
      <c r="G17" s="16">
        <v>56.32</v>
      </c>
      <c r="H17" s="16">
        <v>56.52</v>
      </c>
      <c r="I17" s="16">
        <v>56.1</v>
      </c>
      <c r="J17" s="16">
        <v>56.19</v>
      </c>
      <c r="K17" s="5">
        <f t="shared" si="1"/>
        <v>0.13000000000000256</v>
      </c>
      <c r="L17" s="5">
        <f t="shared" si="0"/>
        <v>1300.0000000000255</v>
      </c>
      <c r="M17" s="16" t="s">
        <v>32</v>
      </c>
    </row>
    <row r="18" spans="1:13">
      <c r="A18" s="6">
        <v>45363</v>
      </c>
      <c r="B18" s="16" t="s">
        <v>42</v>
      </c>
      <c r="D18" s="16" t="s">
        <v>36</v>
      </c>
      <c r="E18" s="16">
        <v>20</v>
      </c>
      <c r="F18" s="16" t="s">
        <v>12</v>
      </c>
      <c r="G18" s="16">
        <v>65600</v>
      </c>
      <c r="H18" s="16">
        <v>65900</v>
      </c>
      <c r="I18" s="16">
        <v>65300</v>
      </c>
      <c r="J18" s="16">
        <v>65350</v>
      </c>
      <c r="K18" s="5">
        <f t="shared" si="1"/>
        <v>250</v>
      </c>
      <c r="L18" s="5">
        <f t="shared" si="0"/>
        <v>5000</v>
      </c>
      <c r="M18" s="16" t="s">
        <v>32</v>
      </c>
    </row>
    <row r="19" spans="1:13">
      <c r="A19" s="6">
        <v>45364</v>
      </c>
      <c r="B19" s="16" t="s">
        <v>20</v>
      </c>
      <c r="D19" s="16" t="s">
        <v>36</v>
      </c>
      <c r="E19" s="16">
        <v>5000</v>
      </c>
      <c r="F19" s="16" t="s">
        <v>10</v>
      </c>
      <c r="G19" s="16">
        <v>224</v>
      </c>
      <c r="H19" s="16">
        <v>223</v>
      </c>
      <c r="I19" s="16">
        <v>226</v>
      </c>
      <c r="J19" s="16">
        <v>225</v>
      </c>
      <c r="K19" s="5">
        <f t="shared" si="1"/>
        <v>1</v>
      </c>
      <c r="L19" s="5">
        <f t="shared" si="0"/>
        <v>5000</v>
      </c>
      <c r="M19" s="16" t="s">
        <v>32</v>
      </c>
    </row>
    <row r="20" spans="1:13">
      <c r="A20" s="6">
        <v>45364</v>
      </c>
      <c r="B20" s="16" t="s">
        <v>17</v>
      </c>
      <c r="D20" s="16" t="s">
        <v>36</v>
      </c>
      <c r="E20" s="16">
        <v>2500</v>
      </c>
      <c r="F20" s="16" t="s">
        <v>10</v>
      </c>
      <c r="G20" s="16">
        <v>742</v>
      </c>
      <c r="H20" s="16">
        <v>740</v>
      </c>
      <c r="I20" s="16">
        <v>746</v>
      </c>
      <c r="J20" s="16">
        <v>744.4</v>
      </c>
      <c r="K20" s="5">
        <f t="shared" si="1"/>
        <v>2.3999999999999773</v>
      </c>
      <c r="L20" s="5">
        <f t="shared" si="0"/>
        <v>5999.9999999999436</v>
      </c>
      <c r="M20" s="16" t="s">
        <v>32</v>
      </c>
    </row>
    <row r="21" spans="1:13">
      <c r="A21" s="6">
        <v>45364</v>
      </c>
      <c r="B21" s="16" t="s">
        <v>41</v>
      </c>
      <c r="D21" s="16" t="s">
        <v>35</v>
      </c>
      <c r="E21" s="16">
        <v>5000</v>
      </c>
      <c r="F21" s="16" t="s">
        <v>10</v>
      </c>
      <c r="G21" s="16">
        <v>204.4</v>
      </c>
      <c r="H21" s="16">
        <v>203.4</v>
      </c>
      <c r="I21" s="16">
        <v>206</v>
      </c>
      <c r="J21" s="16">
        <v>204.9</v>
      </c>
      <c r="K21" s="5">
        <f t="shared" si="1"/>
        <v>0.5</v>
      </c>
      <c r="L21" s="5">
        <f t="shared" si="0"/>
        <v>2500</v>
      </c>
      <c r="M21" s="16" t="s">
        <v>32</v>
      </c>
    </row>
    <row r="22" spans="1:13">
      <c r="A22" s="6">
        <v>45365</v>
      </c>
      <c r="B22" s="16" t="s">
        <v>37</v>
      </c>
      <c r="D22" s="16" t="s">
        <v>36</v>
      </c>
      <c r="E22" s="16">
        <v>10</v>
      </c>
      <c r="F22" s="16" t="s">
        <v>10</v>
      </c>
      <c r="G22" s="16">
        <v>75340</v>
      </c>
      <c r="H22" s="16">
        <v>75000</v>
      </c>
      <c r="I22" s="16">
        <v>75800</v>
      </c>
      <c r="J22" s="16">
        <v>75440</v>
      </c>
      <c r="K22" s="5">
        <f t="shared" si="1"/>
        <v>100</v>
      </c>
      <c r="L22" s="5">
        <f t="shared" si="0"/>
        <v>1000</v>
      </c>
      <c r="M22" s="16" t="s">
        <v>32</v>
      </c>
    </row>
    <row r="23" spans="1:13">
      <c r="A23" s="6">
        <v>45365</v>
      </c>
      <c r="B23" s="16" t="s">
        <v>38</v>
      </c>
      <c r="D23" s="16" t="s">
        <v>36</v>
      </c>
      <c r="E23" s="16">
        <v>100</v>
      </c>
      <c r="F23" s="16" t="s">
        <v>10</v>
      </c>
      <c r="G23" s="16">
        <v>6670</v>
      </c>
      <c r="H23" s="16">
        <v>6630</v>
      </c>
      <c r="I23" s="16">
        <v>6730</v>
      </c>
      <c r="J23" s="16">
        <v>6708</v>
      </c>
      <c r="K23" s="5">
        <f t="shared" si="1"/>
        <v>38</v>
      </c>
      <c r="L23" s="5">
        <f t="shared" si="0"/>
        <v>3800</v>
      </c>
      <c r="M23" s="16" t="s">
        <v>32</v>
      </c>
    </row>
    <row r="24" spans="1:13">
      <c r="A24" s="6">
        <v>45366</v>
      </c>
      <c r="B24" s="16" t="s">
        <v>42</v>
      </c>
      <c r="D24" s="16" t="s">
        <v>36</v>
      </c>
      <c r="E24" s="16">
        <v>20</v>
      </c>
      <c r="F24" s="16" t="s">
        <v>12</v>
      </c>
      <c r="G24" s="16">
        <v>65310</v>
      </c>
      <c r="H24" s="16">
        <v>65510</v>
      </c>
      <c r="I24" s="16">
        <v>65000</v>
      </c>
      <c r="J24" s="16">
        <v>65470</v>
      </c>
      <c r="K24" s="5">
        <f t="shared" si="1"/>
        <v>-160</v>
      </c>
      <c r="L24" s="5">
        <f t="shared" si="0"/>
        <v>-3200</v>
      </c>
      <c r="M24" s="16" t="s">
        <v>33</v>
      </c>
    </row>
    <row r="25" spans="1:13">
      <c r="A25" s="6">
        <v>45366</v>
      </c>
      <c r="B25" s="16" t="s">
        <v>41</v>
      </c>
      <c r="D25" s="16" t="s">
        <v>36</v>
      </c>
      <c r="E25" s="16">
        <v>5000</v>
      </c>
      <c r="F25" s="16" t="s">
        <v>10</v>
      </c>
      <c r="G25" s="16">
        <v>205</v>
      </c>
      <c r="H25" s="16">
        <v>204</v>
      </c>
      <c r="I25" s="16">
        <v>207</v>
      </c>
      <c r="J25" s="16">
        <v>204.5</v>
      </c>
      <c r="K25" s="5">
        <f t="shared" si="1"/>
        <v>-0.5</v>
      </c>
      <c r="L25" s="5">
        <f t="shared" si="0"/>
        <v>-2500</v>
      </c>
      <c r="M25" s="16" t="s">
        <v>33</v>
      </c>
    </row>
    <row r="26" spans="1:13">
      <c r="A26" s="6">
        <v>45366</v>
      </c>
      <c r="B26" s="16" t="s">
        <v>42</v>
      </c>
      <c r="D26" s="16" t="s">
        <v>36</v>
      </c>
      <c r="E26" s="16">
        <v>20</v>
      </c>
      <c r="F26" s="16" t="s">
        <v>12</v>
      </c>
      <c r="G26" s="16">
        <v>65600</v>
      </c>
      <c r="H26" s="16">
        <v>65300</v>
      </c>
      <c r="I26" s="16">
        <v>65850</v>
      </c>
      <c r="J26" s="16">
        <v>65425</v>
      </c>
      <c r="K26" s="5">
        <f t="shared" si="1"/>
        <v>175</v>
      </c>
      <c r="L26" s="5">
        <f t="shared" si="0"/>
        <v>3500</v>
      </c>
      <c r="M26" s="16" t="s">
        <v>32</v>
      </c>
    </row>
    <row r="27" spans="1:13">
      <c r="A27" s="6">
        <v>45369</v>
      </c>
      <c r="B27" s="16" t="s">
        <v>37</v>
      </c>
      <c r="D27" s="16" t="s">
        <v>36</v>
      </c>
      <c r="E27" s="16">
        <v>10</v>
      </c>
      <c r="F27" s="16" t="s">
        <v>10</v>
      </c>
      <c r="G27" s="16">
        <v>75600</v>
      </c>
      <c r="H27" s="16">
        <v>75200</v>
      </c>
      <c r="I27" s="16">
        <v>76200</v>
      </c>
      <c r="J27" s="16">
        <v>75780</v>
      </c>
      <c r="K27" s="5">
        <f t="shared" si="1"/>
        <v>180</v>
      </c>
      <c r="L27" s="5">
        <f t="shared" si="0"/>
        <v>1800</v>
      </c>
      <c r="M27" s="16" t="s">
        <v>32</v>
      </c>
    </row>
    <row r="28" spans="1:13">
      <c r="A28" s="6">
        <v>45369</v>
      </c>
      <c r="B28" s="16" t="s">
        <v>41</v>
      </c>
      <c r="D28" s="16" t="s">
        <v>36</v>
      </c>
      <c r="E28" s="16">
        <v>5000</v>
      </c>
      <c r="F28" s="16" t="s">
        <v>10</v>
      </c>
      <c r="G28" s="16">
        <v>204.7</v>
      </c>
      <c r="H28" s="16">
        <v>203.7</v>
      </c>
      <c r="I28" s="16">
        <v>206</v>
      </c>
      <c r="J28" s="16">
        <v>205.5</v>
      </c>
      <c r="K28" s="5">
        <f t="shared" si="1"/>
        <v>0.80000000000001137</v>
      </c>
      <c r="L28" s="5">
        <f t="shared" si="0"/>
        <v>4000.0000000000568</v>
      </c>
      <c r="M28" s="16" t="s">
        <v>32</v>
      </c>
    </row>
    <row r="29" spans="1:13">
      <c r="A29" s="6">
        <v>45369</v>
      </c>
      <c r="B29" s="16" t="s">
        <v>20</v>
      </c>
      <c r="D29" s="16" t="s">
        <v>36</v>
      </c>
      <c r="E29" s="16">
        <v>5000</v>
      </c>
      <c r="F29" s="16" t="s">
        <v>10</v>
      </c>
      <c r="G29" s="16">
        <v>223.7</v>
      </c>
      <c r="H29" s="16">
        <v>223.7</v>
      </c>
      <c r="I29" s="16">
        <v>226</v>
      </c>
      <c r="J29" s="16">
        <v>222.7</v>
      </c>
      <c r="K29" s="5">
        <f t="shared" si="1"/>
        <v>-1</v>
      </c>
      <c r="L29" s="5">
        <f t="shared" si="0"/>
        <v>-5000</v>
      </c>
      <c r="M29" s="16" t="s">
        <v>33</v>
      </c>
    </row>
    <row r="30" spans="1:13">
      <c r="A30" s="6">
        <v>45370</v>
      </c>
      <c r="B30" s="16" t="s">
        <v>43</v>
      </c>
      <c r="D30" s="16" t="s">
        <v>36</v>
      </c>
      <c r="E30" s="16">
        <v>10000</v>
      </c>
      <c r="F30" s="16" t="s">
        <v>166</v>
      </c>
      <c r="G30" s="16">
        <v>105.4</v>
      </c>
      <c r="H30" s="16">
        <v>105.6</v>
      </c>
      <c r="I30" s="16">
        <v>105.1</v>
      </c>
      <c r="J30" s="16">
        <v>105.26</v>
      </c>
      <c r="K30" s="5">
        <f t="shared" si="1"/>
        <v>0.14000000000000057</v>
      </c>
      <c r="L30" s="5">
        <f t="shared" si="0"/>
        <v>1400.0000000000057</v>
      </c>
      <c r="M30" s="16" t="s">
        <v>32</v>
      </c>
    </row>
    <row r="31" spans="1:13">
      <c r="A31" s="6">
        <v>45370</v>
      </c>
      <c r="B31" s="16" t="s">
        <v>37</v>
      </c>
      <c r="D31" s="16" t="s">
        <v>36</v>
      </c>
      <c r="E31" s="16">
        <v>10</v>
      </c>
      <c r="F31" s="16" t="s">
        <v>12</v>
      </c>
      <c r="G31" s="16">
        <v>75000</v>
      </c>
      <c r="H31" s="16">
        <v>75300</v>
      </c>
      <c r="I31" s="16">
        <v>74500</v>
      </c>
      <c r="J31" s="16">
        <v>74870</v>
      </c>
      <c r="K31" s="5">
        <f t="shared" si="1"/>
        <v>130</v>
      </c>
      <c r="L31" s="5">
        <f t="shared" si="0"/>
        <v>1300</v>
      </c>
      <c r="M31" s="16" t="s">
        <v>32</v>
      </c>
    </row>
    <row r="32" spans="1:13">
      <c r="A32" s="6">
        <v>45370</v>
      </c>
      <c r="B32" s="16" t="s">
        <v>42</v>
      </c>
      <c r="D32" s="16" t="s">
        <v>36</v>
      </c>
      <c r="E32" s="16">
        <v>20</v>
      </c>
      <c r="F32" s="16" t="s">
        <v>12</v>
      </c>
      <c r="G32" s="16">
        <v>65350</v>
      </c>
      <c r="H32" s="16">
        <v>65550</v>
      </c>
      <c r="I32" s="16">
        <v>65000</v>
      </c>
      <c r="J32" s="16">
        <v>65280</v>
      </c>
      <c r="K32" s="5">
        <f t="shared" si="1"/>
        <v>70</v>
      </c>
      <c r="L32" s="5">
        <f t="shared" si="0"/>
        <v>1400</v>
      </c>
      <c r="M32" s="16" t="s">
        <v>32</v>
      </c>
    </row>
    <row r="33" spans="1:13">
      <c r="A33" s="6">
        <v>45371</v>
      </c>
      <c r="B33" s="16" t="s">
        <v>39</v>
      </c>
      <c r="D33" s="16" t="s">
        <v>36</v>
      </c>
      <c r="E33" s="16">
        <v>10000</v>
      </c>
      <c r="F33" s="16" t="s">
        <v>12</v>
      </c>
      <c r="G33" s="16">
        <v>90.27</v>
      </c>
      <c r="H33" s="16">
        <v>90.47</v>
      </c>
      <c r="I33" s="16">
        <v>90</v>
      </c>
      <c r="J33" s="16">
        <v>90.18</v>
      </c>
      <c r="K33" s="5">
        <f t="shared" si="1"/>
        <v>8.99999999999892E-2</v>
      </c>
      <c r="L33" s="5">
        <f t="shared" si="0"/>
        <v>899.999999999892</v>
      </c>
      <c r="M33" s="16" t="s">
        <v>32</v>
      </c>
    </row>
    <row r="34" spans="1:13">
      <c r="A34" s="6">
        <v>45371</v>
      </c>
      <c r="B34" s="16" t="s">
        <v>43</v>
      </c>
      <c r="D34" s="16" t="s">
        <v>36</v>
      </c>
      <c r="E34" s="16">
        <v>10000</v>
      </c>
      <c r="F34" s="16" t="s">
        <v>12</v>
      </c>
      <c r="G34" s="16">
        <v>105.55</v>
      </c>
      <c r="H34" s="16">
        <v>105.75</v>
      </c>
      <c r="I34" s="16">
        <v>105.3</v>
      </c>
      <c r="J34" s="16">
        <v>105.56</v>
      </c>
      <c r="K34" s="5">
        <f t="shared" si="1"/>
        <v>-1.0000000000005116E-2</v>
      </c>
      <c r="L34" s="5">
        <f t="shared" si="0"/>
        <v>-100.00000000005116</v>
      </c>
      <c r="M34" s="16" t="s">
        <v>33</v>
      </c>
    </row>
    <row r="35" spans="1:13">
      <c r="A35" s="6">
        <v>45371</v>
      </c>
      <c r="B35" s="16" t="s">
        <v>42</v>
      </c>
      <c r="D35" s="16" t="s">
        <v>36</v>
      </c>
      <c r="E35" s="16">
        <v>20</v>
      </c>
      <c r="F35" s="16" t="s">
        <v>12</v>
      </c>
      <c r="G35" s="16">
        <v>65450</v>
      </c>
      <c r="H35" s="16">
        <v>65550</v>
      </c>
      <c r="I35" s="16">
        <v>65250</v>
      </c>
      <c r="J35" s="16">
        <v>65400</v>
      </c>
      <c r="K35" s="5">
        <f t="shared" si="1"/>
        <v>50</v>
      </c>
      <c r="L35" s="5">
        <f t="shared" si="0"/>
        <v>1000</v>
      </c>
      <c r="M35" s="16" t="s">
        <v>32</v>
      </c>
    </row>
    <row r="36" spans="1:13">
      <c r="A36" s="6">
        <v>45372</v>
      </c>
      <c r="B36" s="16" t="s">
        <v>43</v>
      </c>
      <c r="D36" s="16" t="s">
        <v>36</v>
      </c>
      <c r="E36" s="16">
        <v>10000</v>
      </c>
      <c r="F36" s="16" t="s">
        <v>12</v>
      </c>
      <c r="G36" s="16">
        <v>106.23</v>
      </c>
      <c r="H36" s="16">
        <v>106.43</v>
      </c>
      <c r="I36" s="16">
        <v>105.9</v>
      </c>
      <c r="J36" s="16">
        <v>106.1</v>
      </c>
      <c r="K36" s="5">
        <f t="shared" si="1"/>
        <v>0.13000000000000966</v>
      </c>
      <c r="L36" s="5">
        <f t="shared" si="0"/>
        <v>1300.0000000000966</v>
      </c>
      <c r="M36" s="16" t="s">
        <v>32</v>
      </c>
    </row>
    <row r="37" spans="1:13">
      <c r="A37" s="6">
        <v>45372</v>
      </c>
      <c r="B37" s="16" t="s">
        <v>20</v>
      </c>
      <c r="D37" s="16" t="s">
        <v>36</v>
      </c>
      <c r="E37" s="16">
        <v>5000</v>
      </c>
      <c r="F37" s="16" t="s">
        <v>12</v>
      </c>
      <c r="G37" s="16">
        <v>220.7</v>
      </c>
      <c r="H37" s="16">
        <v>221.8</v>
      </c>
      <c r="I37" s="16">
        <v>219</v>
      </c>
      <c r="J37" s="16">
        <v>219.6</v>
      </c>
      <c r="K37" s="5">
        <f t="shared" si="1"/>
        <v>1.0999999999999943</v>
      </c>
      <c r="L37" s="5">
        <f t="shared" si="0"/>
        <v>5499.9999999999718</v>
      </c>
      <c r="M37" s="16" t="s">
        <v>32</v>
      </c>
    </row>
    <row r="38" spans="1:13">
      <c r="A38" s="6">
        <v>45373</v>
      </c>
      <c r="B38" s="16" t="s">
        <v>42</v>
      </c>
      <c r="D38" s="16" t="s">
        <v>36</v>
      </c>
      <c r="E38" s="16">
        <v>20</v>
      </c>
      <c r="F38" s="16" t="s">
        <v>12</v>
      </c>
      <c r="G38" s="16">
        <v>66350</v>
      </c>
      <c r="H38" s="16">
        <v>66700</v>
      </c>
      <c r="I38" s="16">
        <v>66000</v>
      </c>
      <c r="J38" s="16">
        <v>66100</v>
      </c>
      <c r="K38" s="5">
        <f t="shared" si="1"/>
        <v>250</v>
      </c>
      <c r="L38" s="5">
        <f t="shared" si="0"/>
        <v>5000</v>
      </c>
      <c r="M38" s="16" t="s">
        <v>32</v>
      </c>
    </row>
    <row r="39" spans="1:13">
      <c r="A39" s="6">
        <v>45373</v>
      </c>
      <c r="B39" s="16" t="s">
        <v>17</v>
      </c>
      <c r="D39" s="16" t="s">
        <v>36</v>
      </c>
      <c r="E39" s="16">
        <v>2500</v>
      </c>
      <c r="F39" s="16" t="s">
        <v>12</v>
      </c>
      <c r="G39" s="16">
        <v>755</v>
      </c>
      <c r="H39" s="16">
        <v>758</v>
      </c>
      <c r="I39" s="16">
        <v>751</v>
      </c>
      <c r="J39" s="16">
        <v>755.5</v>
      </c>
      <c r="K39" s="5">
        <f t="shared" si="1"/>
        <v>-0.5</v>
      </c>
      <c r="L39" s="5">
        <f t="shared" si="0"/>
        <v>-1250</v>
      </c>
      <c r="M39" s="16" t="s">
        <v>33</v>
      </c>
    </row>
    <row r="40" spans="1:13">
      <c r="A40" s="6">
        <v>45373</v>
      </c>
      <c r="B40" s="16" t="s">
        <v>45</v>
      </c>
      <c r="D40" s="16" t="s">
        <v>36</v>
      </c>
      <c r="E40" s="16">
        <v>1250</v>
      </c>
      <c r="F40" s="16" t="s">
        <v>12</v>
      </c>
      <c r="G40" s="16">
        <v>139.5</v>
      </c>
      <c r="H40" s="16">
        <v>142.5</v>
      </c>
      <c r="I40" s="16">
        <v>130</v>
      </c>
      <c r="J40" s="16">
        <v>138.19999999999999</v>
      </c>
      <c r="K40" s="5">
        <f t="shared" si="1"/>
        <v>1.3000000000000114</v>
      </c>
      <c r="L40" s="5">
        <f t="shared" si="0"/>
        <v>1625.0000000000141</v>
      </c>
      <c r="M40" s="16" t="s">
        <v>32</v>
      </c>
    </row>
    <row r="41" spans="1:13">
      <c r="A41" s="6">
        <v>45377</v>
      </c>
      <c r="B41" s="16" t="s">
        <v>37</v>
      </c>
      <c r="D41" s="16" t="s">
        <v>36</v>
      </c>
      <c r="E41" s="16">
        <v>10</v>
      </c>
      <c r="F41" s="16" t="s">
        <v>12</v>
      </c>
      <c r="G41" s="16">
        <v>74950</v>
      </c>
      <c r="H41" s="16">
        <v>75250</v>
      </c>
      <c r="I41" s="16">
        <v>74400</v>
      </c>
      <c r="J41" s="16">
        <v>74570</v>
      </c>
      <c r="K41" s="5">
        <f t="shared" si="1"/>
        <v>380</v>
      </c>
      <c r="L41" s="5">
        <f t="shared" si="0"/>
        <v>3800</v>
      </c>
      <c r="M41" s="16" t="s">
        <v>32</v>
      </c>
    </row>
    <row r="42" spans="1:13">
      <c r="A42" s="6">
        <v>45377</v>
      </c>
      <c r="B42" s="16" t="s">
        <v>17</v>
      </c>
      <c r="D42" s="16" t="s">
        <v>36</v>
      </c>
      <c r="E42" s="16">
        <v>2500</v>
      </c>
      <c r="F42" s="16" t="s">
        <v>12</v>
      </c>
      <c r="G42" s="16">
        <v>759.5</v>
      </c>
      <c r="H42" s="16">
        <v>762</v>
      </c>
      <c r="I42" s="16">
        <v>754</v>
      </c>
      <c r="J42" s="16">
        <v>757.85</v>
      </c>
      <c r="K42" s="5">
        <f t="shared" si="1"/>
        <v>1.6499999999999773</v>
      </c>
      <c r="L42" s="5">
        <f t="shared" si="0"/>
        <v>4124.9999999999436</v>
      </c>
      <c r="M42" s="16" t="s">
        <v>32</v>
      </c>
    </row>
    <row r="43" spans="1:13">
      <c r="A43" s="30">
        <v>45378</v>
      </c>
      <c r="B43" s="16" t="s">
        <v>45</v>
      </c>
      <c r="D43" s="16" t="s">
        <v>36</v>
      </c>
      <c r="E43" s="16">
        <v>1250</v>
      </c>
      <c r="F43" s="16" t="s">
        <v>12</v>
      </c>
      <c r="G43" s="16">
        <v>148.6</v>
      </c>
      <c r="H43" s="16">
        <v>151</v>
      </c>
      <c r="I43" s="16">
        <v>144</v>
      </c>
      <c r="J43" s="16">
        <v>145.6</v>
      </c>
      <c r="K43" s="5">
        <f t="shared" si="1"/>
        <v>3</v>
      </c>
      <c r="L43" s="5">
        <f t="shared" si="0"/>
        <v>3750</v>
      </c>
      <c r="M43" s="16" t="s">
        <v>32</v>
      </c>
    </row>
    <row r="44" spans="1:13">
      <c r="A44" s="30">
        <v>45378</v>
      </c>
      <c r="B44" s="16" t="s">
        <v>17</v>
      </c>
      <c r="D44" s="16" t="s">
        <v>36</v>
      </c>
      <c r="E44" s="16">
        <v>2500</v>
      </c>
      <c r="F44" s="16" t="s">
        <v>12</v>
      </c>
      <c r="G44" s="16">
        <v>755.5</v>
      </c>
      <c r="H44" s="16">
        <v>759</v>
      </c>
      <c r="I44" s="16">
        <v>752</v>
      </c>
      <c r="J44" s="16">
        <v>754.2</v>
      </c>
      <c r="K44" s="5">
        <f t="shared" si="1"/>
        <v>1.2999999999999545</v>
      </c>
      <c r="L44" s="5">
        <f t="shared" si="0"/>
        <v>3249.9999999998863</v>
      </c>
      <c r="M44" s="16" t="s">
        <v>32</v>
      </c>
    </row>
    <row r="45" spans="1:13">
      <c r="A45" s="30">
        <v>45378</v>
      </c>
      <c r="B45" s="16" t="s">
        <v>37</v>
      </c>
      <c r="D45" s="16" t="s">
        <v>36</v>
      </c>
      <c r="E45" s="16">
        <v>10</v>
      </c>
      <c r="F45" s="16" t="s">
        <v>12</v>
      </c>
      <c r="G45" s="16">
        <v>74450</v>
      </c>
      <c r="H45" s="16">
        <v>74800</v>
      </c>
      <c r="I45" s="16">
        <v>74000</v>
      </c>
      <c r="J45" s="16">
        <v>74650</v>
      </c>
      <c r="K45" s="5">
        <f t="shared" si="1"/>
        <v>-200</v>
      </c>
      <c r="L45" s="5">
        <f t="shared" si="0"/>
        <v>-2000</v>
      </c>
      <c r="M45" s="16" t="s">
        <v>33</v>
      </c>
    </row>
    <row r="46" spans="1:13">
      <c r="A46" s="32">
        <v>45379</v>
      </c>
      <c r="B46" s="16" t="s">
        <v>39</v>
      </c>
      <c r="D46" s="16" t="s">
        <v>36</v>
      </c>
      <c r="E46" s="16">
        <v>10000</v>
      </c>
      <c r="F46" s="16" t="s">
        <v>12</v>
      </c>
      <c r="G46" s="16">
        <v>90.2</v>
      </c>
      <c r="H46" s="16">
        <v>90.42</v>
      </c>
      <c r="I46" s="16">
        <v>89.9</v>
      </c>
      <c r="J46" s="16">
        <v>90.09</v>
      </c>
      <c r="K46" s="5">
        <f t="shared" si="1"/>
        <v>0.10999999999999943</v>
      </c>
      <c r="L46" s="5">
        <f t="shared" si="0"/>
        <v>1099.9999999999943</v>
      </c>
      <c r="M46" s="16" t="s">
        <v>32</v>
      </c>
    </row>
    <row r="47" spans="1:13">
      <c r="A47" s="30">
        <v>45379</v>
      </c>
      <c r="B47" s="16" t="s">
        <v>37</v>
      </c>
      <c r="D47" s="16" t="s">
        <v>36</v>
      </c>
      <c r="E47" s="16">
        <v>10</v>
      </c>
      <c r="F47" s="16" t="s">
        <v>10</v>
      </c>
      <c r="G47" s="16">
        <v>74600</v>
      </c>
      <c r="H47" s="16">
        <v>74300</v>
      </c>
      <c r="I47" s="16">
        <v>75000</v>
      </c>
      <c r="J47" s="16">
        <v>74950</v>
      </c>
      <c r="K47" s="5">
        <f t="shared" si="1"/>
        <v>350</v>
      </c>
      <c r="L47" s="5">
        <f t="shared" si="0"/>
        <v>3500</v>
      </c>
      <c r="M47" s="16" t="s">
        <v>32</v>
      </c>
    </row>
    <row r="48" spans="1:13">
      <c r="A48" s="30">
        <v>45379</v>
      </c>
      <c r="B48" s="16" t="s">
        <v>42</v>
      </c>
      <c r="D48" s="16" t="s">
        <v>36</v>
      </c>
      <c r="E48" s="16">
        <v>20</v>
      </c>
      <c r="F48" s="16" t="s">
        <v>12</v>
      </c>
      <c r="G48" s="16">
        <v>66950</v>
      </c>
      <c r="H48" s="16">
        <v>67150</v>
      </c>
      <c r="I48" s="16">
        <v>66600</v>
      </c>
      <c r="J48" s="16">
        <v>67110</v>
      </c>
      <c r="K48" s="5">
        <f t="shared" si="1"/>
        <v>-160</v>
      </c>
      <c r="L48" s="5">
        <f t="shared" si="0"/>
        <v>-3200</v>
      </c>
      <c r="M48" s="16" t="s">
        <v>33</v>
      </c>
    </row>
    <row r="49" spans="6:12">
      <c r="K49" s="5"/>
      <c r="L49" s="5"/>
    </row>
    <row r="50" spans="6:12">
      <c r="K50" s="5"/>
      <c r="L50" s="5"/>
    </row>
    <row r="52" spans="6:12">
      <c r="F52" s="36" t="s">
        <v>184</v>
      </c>
      <c r="G52" s="37"/>
      <c r="H52" s="37"/>
      <c r="I52" s="37"/>
      <c r="J52" s="37"/>
      <c r="K52" s="37"/>
      <c r="L52" s="38"/>
    </row>
    <row r="53" spans="6:12" ht="30">
      <c r="F53" s="18" t="s">
        <v>21</v>
      </c>
      <c r="G53" s="7" t="s">
        <v>22</v>
      </c>
      <c r="H53" s="7" t="s">
        <v>23</v>
      </c>
      <c r="I53" s="7" t="s">
        <v>24</v>
      </c>
      <c r="J53" s="7" t="s">
        <v>25</v>
      </c>
      <c r="K53" s="7" t="s">
        <v>26</v>
      </c>
      <c r="L53" s="8" t="s">
        <v>27</v>
      </c>
    </row>
    <row r="54" spans="6:12">
      <c r="F54" s="19" t="s">
        <v>155</v>
      </c>
      <c r="G54" s="9">
        <v>47</v>
      </c>
      <c r="H54" s="9"/>
      <c r="I54" s="9">
        <v>47</v>
      </c>
      <c r="J54" s="10">
        <v>39</v>
      </c>
      <c r="K54" s="11">
        <f t="shared" ref="K54" si="2">+J54/I54</f>
        <v>0.82978723404255317</v>
      </c>
      <c r="L54" s="12">
        <v>77250</v>
      </c>
    </row>
    <row r="55" spans="6:12">
      <c r="F55" s="20"/>
      <c r="G55" s="13"/>
      <c r="H55" s="13"/>
      <c r="I55" s="13"/>
      <c r="J55" s="13"/>
      <c r="K55" s="14"/>
      <c r="L55" s="15"/>
    </row>
  </sheetData>
  <mergeCells count="1">
    <mergeCell ref="F52:L5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M59"/>
  <sheetViews>
    <sheetView topLeftCell="A46" workbookViewId="0">
      <selection activeCell="G56" sqref="G56:M56"/>
    </sheetView>
  </sheetViews>
  <sheetFormatPr defaultRowHeight="15"/>
  <cols>
    <col min="1" max="1" width="12.7109375" style="16" customWidth="1"/>
    <col min="2" max="2" width="17.85546875" customWidth="1"/>
    <col min="3" max="3" width="0.28515625" customWidth="1"/>
    <col min="4" max="4" width="14.28515625" customWidth="1"/>
    <col min="5" max="5" width="15.42578125" customWidth="1"/>
    <col min="6" max="6" width="11.7109375" customWidth="1"/>
    <col min="7" max="7" width="18.42578125" customWidth="1"/>
    <col min="8" max="8" width="12.42578125" customWidth="1"/>
    <col min="9" max="9" width="11.85546875" customWidth="1"/>
    <col min="11" max="11" width="12.42578125" customWidth="1"/>
    <col min="12" max="12" width="12.28515625" customWidth="1"/>
    <col min="13" max="13" width="14.710937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45383</v>
      </c>
      <c r="B2" s="16" t="s">
        <v>174</v>
      </c>
      <c r="D2" s="16" t="s">
        <v>36</v>
      </c>
      <c r="E2" s="16">
        <v>1000</v>
      </c>
      <c r="F2" s="16" t="s">
        <v>10</v>
      </c>
      <c r="G2" s="16">
        <v>217.5</v>
      </c>
      <c r="H2" s="16">
        <v>216</v>
      </c>
      <c r="I2" s="16">
        <v>220</v>
      </c>
      <c r="J2" s="16">
        <v>219.2</v>
      </c>
      <c r="K2" s="5">
        <f>IF(F2="BUY",J2-G2,G2-J2)</f>
        <v>1.6999999999999886</v>
      </c>
      <c r="L2" s="5">
        <f>(K2*E2)</f>
        <v>1699.9999999999886</v>
      </c>
      <c r="M2" s="16" t="s">
        <v>32</v>
      </c>
    </row>
    <row r="3" spans="1:13">
      <c r="A3" s="6">
        <v>45383</v>
      </c>
      <c r="B3" s="16" t="s">
        <v>37</v>
      </c>
      <c r="D3" s="16" t="s">
        <v>36</v>
      </c>
      <c r="E3" s="16">
        <v>10</v>
      </c>
      <c r="F3" s="16" t="s">
        <v>10</v>
      </c>
      <c r="G3" s="16">
        <v>75700</v>
      </c>
      <c r="H3" s="16">
        <v>75200</v>
      </c>
      <c r="I3" s="16">
        <v>76500</v>
      </c>
      <c r="J3" s="16">
        <v>76000</v>
      </c>
      <c r="K3" s="5">
        <f>IF(F3="BUY",J3-G3,G3-J3)</f>
        <v>300</v>
      </c>
      <c r="L3" s="5">
        <f t="shared" ref="L3:L53" si="0">(K3*E3)</f>
        <v>3000</v>
      </c>
      <c r="M3" s="16" t="s">
        <v>32</v>
      </c>
    </row>
    <row r="4" spans="1:13">
      <c r="A4" s="6">
        <v>45383</v>
      </c>
      <c r="B4" s="16" t="s">
        <v>42</v>
      </c>
      <c r="D4" s="16" t="s">
        <v>36</v>
      </c>
      <c r="E4" s="16">
        <v>20</v>
      </c>
      <c r="F4" s="16" t="s">
        <v>12</v>
      </c>
      <c r="G4" s="16">
        <v>67800</v>
      </c>
      <c r="H4" s="16">
        <v>68000</v>
      </c>
      <c r="I4" s="16">
        <v>67600</v>
      </c>
      <c r="J4" s="16">
        <v>67910</v>
      </c>
      <c r="K4" s="5">
        <f>IF(F4="BUY",J4-G4,G4-J4)</f>
        <v>-110</v>
      </c>
      <c r="L4" s="5">
        <f t="shared" si="0"/>
        <v>-2200</v>
      </c>
      <c r="M4" s="16" t="s">
        <v>33</v>
      </c>
    </row>
    <row r="5" spans="1:13">
      <c r="A5" s="6">
        <v>45384</v>
      </c>
      <c r="B5" s="16" t="s">
        <v>37</v>
      </c>
      <c r="D5" s="16" t="s">
        <v>36</v>
      </c>
      <c r="E5" s="16">
        <v>10</v>
      </c>
      <c r="F5" s="16" t="s">
        <v>10</v>
      </c>
      <c r="G5" s="16">
        <v>76200</v>
      </c>
      <c r="H5" s="16">
        <v>75800</v>
      </c>
      <c r="I5" s="16">
        <v>76800</v>
      </c>
      <c r="J5" s="16">
        <v>76470</v>
      </c>
      <c r="K5" s="5">
        <f>IF(F5="BUY",J5-G5,G5-J5)</f>
        <v>270</v>
      </c>
      <c r="L5" s="5">
        <f t="shared" si="0"/>
        <v>2700</v>
      </c>
      <c r="M5" s="16" t="s">
        <v>32</v>
      </c>
    </row>
    <row r="6" spans="1:13">
      <c r="A6" s="6">
        <v>45384</v>
      </c>
      <c r="B6" s="16" t="s">
        <v>174</v>
      </c>
      <c r="D6" s="16" t="s">
        <v>36</v>
      </c>
      <c r="E6" s="16">
        <v>5000</v>
      </c>
      <c r="F6" s="16" t="s">
        <v>10</v>
      </c>
      <c r="G6" s="16">
        <v>221</v>
      </c>
      <c r="H6" s="16">
        <v>220</v>
      </c>
      <c r="I6" s="16">
        <v>223</v>
      </c>
      <c r="J6" s="16">
        <v>221.8</v>
      </c>
      <c r="K6" s="5">
        <f>IF(F6="BUY",J6-G6,G6-J6)</f>
        <v>0.80000000000001137</v>
      </c>
      <c r="L6" s="5">
        <f t="shared" si="0"/>
        <v>4000.0000000000568</v>
      </c>
      <c r="M6" s="16" t="s">
        <v>32</v>
      </c>
    </row>
    <row r="7" spans="1:13">
      <c r="A7" s="6">
        <v>45384</v>
      </c>
      <c r="B7" s="16" t="s">
        <v>45</v>
      </c>
      <c r="D7" s="16" t="s">
        <v>36</v>
      </c>
      <c r="E7" s="16">
        <v>1250</v>
      </c>
      <c r="F7" s="16" t="s">
        <v>10</v>
      </c>
      <c r="G7" s="16">
        <v>152.5</v>
      </c>
      <c r="H7" s="16">
        <v>157</v>
      </c>
      <c r="I7" s="16">
        <v>149.5</v>
      </c>
      <c r="J7" s="16">
        <v>155.5</v>
      </c>
      <c r="K7" s="5">
        <f t="shared" ref="K7:K53" si="1">IF(F7="BUY",J7-G7,G7-J7)</f>
        <v>3</v>
      </c>
      <c r="L7" s="5">
        <f t="shared" si="0"/>
        <v>3750</v>
      </c>
      <c r="M7" s="16" t="s">
        <v>32</v>
      </c>
    </row>
    <row r="8" spans="1:13">
      <c r="A8" s="6">
        <v>45385</v>
      </c>
      <c r="B8" s="16" t="s">
        <v>37</v>
      </c>
      <c r="D8" s="16" t="s">
        <v>36</v>
      </c>
      <c r="E8" s="16">
        <v>10</v>
      </c>
      <c r="F8" s="16" t="s">
        <v>10</v>
      </c>
      <c r="G8" s="16">
        <v>77850</v>
      </c>
      <c r="H8" s="16">
        <v>77450</v>
      </c>
      <c r="I8" s="16">
        <v>78500</v>
      </c>
      <c r="J8" s="16">
        <v>77950</v>
      </c>
      <c r="K8" s="5">
        <f t="shared" si="1"/>
        <v>100</v>
      </c>
      <c r="L8" s="5">
        <f t="shared" si="0"/>
        <v>1000</v>
      </c>
      <c r="M8" s="16" t="s">
        <v>32</v>
      </c>
    </row>
    <row r="9" spans="1:13">
      <c r="A9" s="6">
        <v>45385</v>
      </c>
      <c r="B9" s="16" t="s">
        <v>20</v>
      </c>
      <c r="D9" s="16" t="s">
        <v>36</v>
      </c>
      <c r="E9" s="16">
        <v>5000</v>
      </c>
      <c r="F9" s="16" t="s">
        <v>10</v>
      </c>
      <c r="G9" s="16">
        <v>220.5</v>
      </c>
      <c r="H9" s="16">
        <v>219.3</v>
      </c>
      <c r="I9" s="16">
        <v>223</v>
      </c>
      <c r="J9" s="16">
        <v>222</v>
      </c>
      <c r="K9" s="5">
        <f t="shared" si="1"/>
        <v>1.5</v>
      </c>
      <c r="L9" s="5">
        <f t="shared" si="0"/>
        <v>7500</v>
      </c>
      <c r="M9" s="16" t="s">
        <v>32</v>
      </c>
    </row>
    <row r="10" spans="1:13">
      <c r="A10" s="6">
        <v>45385</v>
      </c>
      <c r="B10" s="16" t="s">
        <v>45</v>
      </c>
      <c r="D10" s="16" t="s">
        <v>36</v>
      </c>
      <c r="E10" s="16">
        <v>1250</v>
      </c>
      <c r="F10" s="16" t="s">
        <v>10</v>
      </c>
      <c r="G10" s="16">
        <v>158</v>
      </c>
      <c r="H10" s="16">
        <v>154</v>
      </c>
      <c r="I10" s="16">
        <v>165</v>
      </c>
      <c r="J10" s="16">
        <v>159.30000000000001</v>
      </c>
      <c r="K10" s="5">
        <f t="shared" si="1"/>
        <v>1.3000000000000114</v>
      </c>
      <c r="L10" s="5">
        <f t="shared" si="0"/>
        <v>1625.0000000000141</v>
      </c>
      <c r="M10" s="16" t="s">
        <v>32</v>
      </c>
    </row>
    <row r="11" spans="1:13">
      <c r="A11" s="6">
        <v>45386</v>
      </c>
      <c r="B11" s="16" t="s">
        <v>20</v>
      </c>
      <c r="D11" s="16" t="s">
        <v>36</v>
      </c>
      <c r="E11" s="16">
        <v>1000</v>
      </c>
      <c r="F11" s="16" t="s">
        <v>10</v>
      </c>
      <c r="G11" s="16">
        <v>227</v>
      </c>
      <c r="H11" s="16">
        <v>224.7</v>
      </c>
      <c r="I11" s="16">
        <v>231</v>
      </c>
      <c r="J11" s="16">
        <v>229.3</v>
      </c>
      <c r="K11" s="5">
        <f t="shared" si="1"/>
        <v>2.3000000000000114</v>
      </c>
      <c r="L11" s="5">
        <f t="shared" si="0"/>
        <v>2300.0000000000114</v>
      </c>
      <c r="M11" s="16" t="s">
        <v>32</v>
      </c>
    </row>
    <row r="12" spans="1:13">
      <c r="A12" s="6">
        <v>45386</v>
      </c>
      <c r="B12" s="16" t="s">
        <v>38</v>
      </c>
      <c r="D12" s="16" t="s">
        <v>36</v>
      </c>
      <c r="E12" s="16">
        <v>100</v>
      </c>
      <c r="F12" s="16" t="s">
        <v>10</v>
      </c>
      <c r="G12" s="16">
        <v>7120</v>
      </c>
      <c r="H12" s="16">
        <v>6090</v>
      </c>
      <c r="I12" s="16">
        <v>7170</v>
      </c>
      <c r="J12" s="16">
        <v>7090</v>
      </c>
      <c r="K12" s="5">
        <f t="shared" si="1"/>
        <v>-30</v>
      </c>
      <c r="L12" s="5">
        <f t="shared" si="0"/>
        <v>-3000</v>
      </c>
      <c r="M12" s="16" t="s">
        <v>33</v>
      </c>
    </row>
    <row r="13" spans="1:13">
      <c r="A13" s="6">
        <v>45386</v>
      </c>
      <c r="B13" s="16" t="s">
        <v>42</v>
      </c>
      <c r="D13" s="16" t="s">
        <v>36</v>
      </c>
      <c r="E13" s="16">
        <v>20</v>
      </c>
      <c r="F13" s="16" t="s">
        <v>12</v>
      </c>
      <c r="G13" s="16">
        <v>69300</v>
      </c>
      <c r="H13" s="16">
        <v>69600</v>
      </c>
      <c r="I13" s="16">
        <v>68900</v>
      </c>
      <c r="J13" s="16">
        <v>69220</v>
      </c>
      <c r="K13" s="5">
        <f t="shared" si="1"/>
        <v>80</v>
      </c>
      <c r="L13" s="5">
        <f t="shared" si="0"/>
        <v>1600</v>
      </c>
      <c r="M13" s="16" t="s">
        <v>32</v>
      </c>
    </row>
    <row r="14" spans="1:13">
      <c r="A14" s="6">
        <v>45387</v>
      </c>
      <c r="B14" s="16" t="s">
        <v>41</v>
      </c>
      <c r="D14" s="16" t="s">
        <v>36</v>
      </c>
      <c r="E14" s="16">
        <v>5000</v>
      </c>
      <c r="F14" s="16" t="s">
        <v>12</v>
      </c>
      <c r="G14" s="16">
        <v>222</v>
      </c>
      <c r="H14" s="16">
        <v>223.1</v>
      </c>
      <c r="I14" s="16">
        <v>220</v>
      </c>
      <c r="J14" s="16">
        <v>221.6</v>
      </c>
      <c r="K14" s="5">
        <f t="shared" si="1"/>
        <v>0.40000000000000568</v>
      </c>
      <c r="L14" s="5">
        <f t="shared" si="0"/>
        <v>2000.0000000000284</v>
      </c>
      <c r="M14" s="16" t="s">
        <v>32</v>
      </c>
    </row>
    <row r="15" spans="1:13">
      <c r="A15" s="6">
        <v>45387</v>
      </c>
      <c r="B15" s="16" t="s">
        <v>37</v>
      </c>
      <c r="D15" s="16" t="s">
        <v>36</v>
      </c>
      <c r="E15" s="16">
        <v>10</v>
      </c>
      <c r="F15" s="16" t="s">
        <v>10</v>
      </c>
      <c r="G15" s="16">
        <v>80000</v>
      </c>
      <c r="H15" s="16">
        <v>79700</v>
      </c>
      <c r="I15" s="16">
        <v>80600</v>
      </c>
      <c r="J15" s="16">
        <v>80450</v>
      </c>
      <c r="K15" s="5">
        <f t="shared" si="1"/>
        <v>450</v>
      </c>
      <c r="L15" s="5">
        <f t="shared" si="0"/>
        <v>4500</v>
      </c>
      <c r="M15" s="16" t="s">
        <v>32</v>
      </c>
    </row>
    <row r="16" spans="1:13">
      <c r="A16" s="6">
        <v>45390</v>
      </c>
      <c r="B16" s="16" t="s">
        <v>174</v>
      </c>
      <c r="D16" s="16" t="s">
        <v>36</v>
      </c>
      <c r="E16" s="16">
        <v>1000</v>
      </c>
      <c r="F16" s="16" t="s">
        <v>10</v>
      </c>
      <c r="G16" s="16">
        <v>234.5</v>
      </c>
      <c r="H16" s="16">
        <v>232.5</v>
      </c>
      <c r="I16" s="16">
        <v>237</v>
      </c>
      <c r="J16" s="16">
        <v>235.6</v>
      </c>
      <c r="K16" s="5">
        <f t="shared" si="1"/>
        <v>1.0999999999999943</v>
      </c>
      <c r="L16" s="5">
        <f t="shared" si="0"/>
        <v>1099.9999999999943</v>
      </c>
      <c r="M16" s="16" t="s">
        <v>32</v>
      </c>
    </row>
    <row r="17" spans="1:13">
      <c r="A17" s="6">
        <v>45390</v>
      </c>
      <c r="B17" s="16" t="s">
        <v>42</v>
      </c>
      <c r="D17" s="16" t="s">
        <v>36</v>
      </c>
      <c r="E17" s="16">
        <v>20</v>
      </c>
      <c r="F17" s="16" t="s">
        <v>12</v>
      </c>
      <c r="G17" s="16">
        <v>70500</v>
      </c>
      <c r="H17" s="16">
        <v>70800</v>
      </c>
      <c r="I17" s="16">
        <v>70000</v>
      </c>
      <c r="J17" s="16">
        <v>70430</v>
      </c>
      <c r="K17" s="5">
        <f t="shared" si="1"/>
        <v>70</v>
      </c>
      <c r="L17" s="5">
        <f t="shared" si="0"/>
        <v>1400</v>
      </c>
      <c r="M17" s="16" t="s">
        <v>32</v>
      </c>
    </row>
    <row r="18" spans="1:13">
      <c r="A18" s="6">
        <v>45390</v>
      </c>
      <c r="B18" s="16" t="s">
        <v>45</v>
      </c>
      <c r="D18" s="16" t="s">
        <v>36</v>
      </c>
      <c r="E18" s="16">
        <v>1250</v>
      </c>
      <c r="F18" s="16" t="s">
        <v>10</v>
      </c>
      <c r="G18" s="16">
        <v>152.5</v>
      </c>
      <c r="H18" s="16">
        <v>149.5</v>
      </c>
      <c r="I18" s="16">
        <v>157</v>
      </c>
      <c r="J18" s="16">
        <v>153.80000000000001</v>
      </c>
      <c r="K18" s="5">
        <f t="shared" si="1"/>
        <v>1.3000000000000114</v>
      </c>
      <c r="L18" s="5">
        <f t="shared" si="0"/>
        <v>1625.0000000000141</v>
      </c>
      <c r="M18" s="16" t="s">
        <v>32</v>
      </c>
    </row>
    <row r="19" spans="1:13">
      <c r="A19" s="6">
        <v>45391</v>
      </c>
      <c r="B19" s="16" t="s">
        <v>174</v>
      </c>
      <c r="D19" s="16" t="s">
        <v>36</v>
      </c>
      <c r="E19" s="16">
        <v>1000</v>
      </c>
      <c r="F19" s="16" t="s">
        <v>10</v>
      </c>
      <c r="G19" s="16">
        <v>235.5</v>
      </c>
      <c r="H19" s="16">
        <v>233.5</v>
      </c>
      <c r="I19" s="16">
        <v>238</v>
      </c>
      <c r="J19" s="16">
        <v>237.05</v>
      </c>
      <c r="K19" s="5">
        <f t="shared" si="1"/>
        <v>1.5500000000000114</v>
      </c>
      <c r="L19" s="5">
        <f t="shared" si="0"/>
        <v>1550.0000000000114</v>
      </c>
      <c r="M19" s="16" t="s">
        <v>32</v>
      </c>
    </row>
    <row r="20" spans="1:13">
      <c r="A20" s="6">
        <v>45391</v>
      </c>
      <c r="B20" s="16" t="s">
        <v>45</v>
      </c>
      <c r="D20" s="16" t="s">
        <v>36</v>
      </c>
      <c r="E20" s="16">
        <v>1250</v>
      </c>
      <c r="F20" s="16" t="s">
        <v>10</v>
      </c>
      <c r="G20" s="16">
        <v>155</v>
      </c>
      <c r="H20" s="16">
        <v>152</v>
      </c>
      <c r="I20" s="16">
        <v>160</v>
      </c>
      <c r="J20" s="16">
        <v>158</v>
      </c>
      <c r="K20" s="5">
        <f t="shared" si="1"/>
        <v>3</v>
      </c>
      <c r="L20" s="5">
        <f t="shared" si="0"/>
        <v>3750</v>
      </c>
      <c r="M20" s="16" t="s">
        <v>32</v>
      </c>
    </row>
    <row r="21" spans="1:13">
      <c r="A21" s="6">
        <v>45391</v>
      </c>
      <c r="B21" s="16" t="s">
        <v>42</v>
      </c>
      <c r="D21" s="16" t="s">
        <v>36</v>
      </c>
      <c r="E21" s="16">
        <v>20</v>
      </c>
      <c r="F21" s="16" t="s">
        <v>12</v>
      </c>
      <c r="G21" s="16">
        <v>71250</v>
      </c>
      <c r="H21" s="16">
        <v>71450</v>
      </c>
      <c r="I21" s="16">
        <v>70800</v>
      </c>
      <c r="J21" s="16">
        <v>71115</v>
      </c>
      <c r="K21" s="5">
        <f t="shared" si="1"/>
        <v>135</v>
      </c>
      <c r="L21" s="5">
        <f t="shared" si="0"/>
        <v>2700</v>
      </c>
      <c r="M21" s="16" t="s">
        <v>32</v>
      </c>
    </row>
    <row r="22" spans="1:13">
      <c r="A22" s="6">
        <v>45391</v>
      </c>
      <c r="B22" s="16" t="s">
        <v>37</v>
      </c>
      <c r="D22" s="16" t="s">
        <v>36</v>
      </c>
      <c r="E22" s="16">
        <v>10</v>
      </c>
      <c r="F22" s="16" t="s">
        <v>12</v>
      </c>
      <c r="G22" s="16">
        <v>82200</v>
      </c>
      <c r="H22" s="16">
        <v>82800</v>
      </c>
      <c r="I22" s="16">
        <v>81500</v>
      </c>
      <c r="J22" s="16">
        <v>81950</v>
      </c>
      <c r="K22" s="5">
        <f t="shared" si="1"/>
        <v>250</v>
      </c>
      <c r="L22" s="5">
        <f t="shared" si="0"/>
        <v>2500</v>
      </c>
      <c r="M22" s="16" t="s">
        <v>32</v>
      </c>
    </row>
    <row r="23" spans="1:13">
      <c r="A23" s="6">
        <v>45392</v>
      </c>
      <c r="B23" s="16" t="s">
        <v>45</v>
      </c>
      <c r="D23" s="16" t="s">
        <v>36</v>
      </c>
      <c r="E23" s="16">
        <v>1250</v>
      </c>
      <c r="F23" s="16" t="s">
        <v>10</v>
      </c>
      <c r="G23" s="16">
        <v>159.5</v>
      </c>
      <c r="H23" s="16">
        <v>157</v>
      </c>
      <c r="I23" s="16">
        <v>165</v>
      </c>
      <c r="J23" s="16">
        <v>161.5</v>
      </c>
      <c r="K23" s="5">
        <f t="shared" si="1"/>
        <v>2</v>
      </c>
      <c r="L23" s="5">
        <f t="shared" si="0"/>
        <v>2500</v>
      </c>
      <c r="M23" s="16" t="s">
        <v>32</v>
      </c>
    </row>
    <row r="24" spans="1:13">
      <c r="A24" s="6">
        <v>45392</v>
      </c>
      <c r="B24" s="16" t="s">
        <v>42</v>
      </c>
      <c r="D24" s="16" t="s">
        <v>36</v>
      </c>
      <c r="E24" s="16">
        <v>20</v>
      </c>
      <c r="F24" s="16" t="s">
        <v>12</v>
      </c>
      <c r="G24" s="16">
        <v>71050</v>
      </c>
      <c r="H24" s="16">
        <v>71300</v>
      </c>
      <c r="I24" s="16">
        <v>70700</v>
      </c>
      <c r="J24" s="16">
        <v>70850</v>
      </c>
      <c r="K24" s="5">
        <f t="shared" si="1"/>
        <v>200</v>
      </c>
      <c r="L24" s="5">
        <f t="shared" si="0"/>
        <v>4000</v>
      </c>
      <c r="M24" s="16" t="s">
        <v>32</v>
      </c>
    </row>
    <row r="25" spans="1:13">
      <c r="A25" s="6">
        <v>45392</v>
      </c>
      <c r="B25" s="16" t="s">
        <v>37</v>
      </c>
      <c r="D25" s="16" t="s">
        <v>36</v>
      </c>
      <c r="E25" s="16">
        <v>10</v>
      </c>
      <c r="F25" s="16" t="s">
        <v>12</v>
      </c>
      <c r="G25" s="16">
        <v>81900</v>
      </c>
      <c r="H25" s="16">
        <v>82400</v>
      </c>
      <c r="I25" s="16">
        <v>81200</v>
      </c>
      <c r="J25" s="16">
        <v>81730</v>
      </c>
      <c r="K25" s="5">
        <f t="shared" si="1"/>
        <v>170</v>
      </c>
      <c r="L25" s="5">
        <f t="shared" si="0"/>
        <v>1700</v>
      </c>
      <c r="M25" s="16" t="s">
        <v>32</v>
      </c>
    </row>
    <row r="26" spans="1:13">
      <c r="A26" s="6">
        <v>45394</v>
      </c>
      <c r="B26" s="16" t="s">
        <v>45</v>
      </c>
      <c r="D26" s="16" t="s">
        <v>36</v>
      </c>
      <c r="E26" s="16">
        <v>1250</v>
      </c>
      <c r="F26" s="16" t="s">
        <v>10</v>
      </c>
      <c r="G26" s="16">
        <v>148</v>
      </c>
      <c r="H26" s="16">
        <v>146</v>
      </c>
      <c r="I26" s="16">
        <v>152</v>
      </c>
      <c r="J26" s="16">
        <v>149</v>
      </c>
      <c r="K26" s="5">
        <f t="shared" si="1"/>
        <v>1</v>
      </c>
      <c r="L26" s="5">
        <f t="shared" si="0"/>
        <v>1250</v>
      </c>
      <c r="M26" s="16" t="s">
        <v>32</v>
      </c>
    </row>
    <row r="27" spans="1:13">
      <c r="A27" s="6">
        <v>45394</v>
      </c>
      <c r="B27" s="16" t="s">
        <v>175</v>
      </c>
      <c r="D27" s="16" t="s">
        <v>36</v>
      </c>
      <c r="E27" s="16">
        <v>1000</v>
      </c>
      <c r="F27" s="16" t="s">
        <v>10</v>
      </c>
      <c r="G27" s="16">
        <v>226.4</v>
      </c>
      <c r="H27" s="16">
        <v>224.4</v>
      </c>
      <c r="I27" s="16">
        <v>229</v>
      </c>
      <c r="J27" s="16">
        <v>228.35</v>
      </c>
      <c r="K27" s="5">
        <f t="shared" si="1"/>
        <v>1.9499999999999886</v>
      </c>
      <c r="L27" s="5">
        <f t="shared" si="0"/>
        <v>1949.9999999999886</v>
      </c>
      <c r="M27" s="16" t="s">
        <v>32</v>
      </c>
    </row>
    <row r="28" spans="1:13">
      <c r="A28" s="6">
        <v>45397</v>
      </c>
      <c r="B28" s="16" t="s">
        <v>45</v>
      </c>
      <c r="D28" s="16" t="s">
        <v>36</v>
      </c>
      <c r="E28" s="16">
        <v>1250</v>
      </c>
      <c r="F28" s="16" t="s">
        <v>10</v>
      </c>
      <c r="G28" s="16">
        <v>147.5</v>
      </c>
      <c r="H28" s="16">
        <v>144.5</v>
      </c>
      <c r="I28" s="16">
        <v>152</v>
      </c>
      <c r="J28" s="16">
        <v>148.80000000000001</v>
      </c>
      <c r="K28" s="5">
        <f t="shared" si="1"/>
        <v>1.3000000000000114</v>
      </c>
      <c r="L28" s="5">
        <f t="shared" si="0"/>
        <v>1625.0000000000141</v>
      </c>
      <c r="M28" s="16" t="s">
        <v>32</v>
      </c>
    </row>
    <row r="29" spans="1:13">
      <c r="A29" s="6">
        <v>45397</v>
      </c>
      <c r="B29" s="16" t="s">
        <v>174</v>
      </c>
      <c r="D29" s="16" t="s">
        <v>36</v>
      </c>
      <c r="E29" s="16">
        <v>1000</v>
      </c>
      <c r="F29" s="16" t="s">
        <v>12</v>
      </c>
      <c r="G29" s="16">
        <v>246</v>
      </c>
      <c r="H29" s="16">
        <v>248</v>
      </c>
      <c r="I29" s="16">
        <v>242</v>
      </c>
      <c r="J29" s="16">
        <v>243.65</v>
      </c>
      <c r="K29" s="5">
        <f t="shared" si="1"/>
        <v>2.3499999999999943</v>
      </c>
      <c r="L29" s="5">
        <f t="shared" si="0"/>
        <v>2349.9999999999945</v>
      </c>
      <c r="M29" s="16" t="s">
        <v>32</v>
      </c>
    </row>
    <row r="30" spans="1:13">
      <c r="A30" s="6">
        <v>45397</v>
      </c>
      <c r="B30" s="16" t="s">
        <v>42</v>
      </c>
      <c r="D30" s="16" t="s">
        <v>36</v>
      </c>
      <c r="E30" s="16">
        <v>20</v>
      </c>
      <c r="F30" s="16" t="s">
        <v>12</v>
      </c>
      <c r="G30" s="16">
        <v>71900</v>
      </c>
      <c r="H30" s="16">
        <v>72200</v>
      </c>
      <c r="I30" s="16">
        <v>71500</v>
      </c>
      <c r="J30" s="16">
        <v>71640</v>
      </c>
      <c r="K30" s="5">
        <f t="shared" si="1"/>
        <v>260</v>
      </c>
      <c r="L30" s="5">
        <f t="shared" si="0"/>
        <v>5200</v>
      </c>
      <c r="M30" s="16" t="s">
        <v>32</v>
      </c>
    </row>
    <row r="31" spans="1:13">
      <c r="A31" s="6">
        <v>45400</v>
      </c>
      <c r="B31" s="16" t="s">
        <v>37</v>
      </c>
      <c r="D31" s="16" t="s">
        <v>36</v>
      </c>
      <c r="E31" s="16">
        <v>10</v>
      </c>
      <c r="F31" s="16" t="s">
        <v>10</v>
      </c>
      <c r="G31" s="16">
        <v>82500</v>
      </c>
      <c r="H31" s="16">
        <v>82300</v>
      </c>
      <c r="I31" s="16">
        <v>84500</v>
      </c>
      <c r="J31" s="16">
        <v>82650</v>
      </c>
      <c r="K31" s="5">
        <f t="shared" si="1"/>
        <v>150</v>
      </c>
      <c r="L31" s="5">
        <f t="shared" si="0"/>
        <v>1500</v>
      </c>
      <c r="M31" s="16" t="s">
        <v>32</v>
      </c>
    </row>
    <row r="32" spans="1:13">
      <c r="A32" s="6">
        <v>45400</v>
      </c>
      <c r="B32" s="16" t="s">
        <v>174</v>
      </c>
      <c r="D32" s="16" t="s">
        <v>36</v>
      </c>
      <c r="E32" s="16">
        <v>1000</v>
      </c>
      <c r="F32" s="16" t="s">
        <v>12</v>
      </c>
      <c r="G32" s="16">
        <v>247.5</v>
      </c>
      <c r="H32" s="16">
        <v>249.5</v>
      </c>
      <c r="I32" s="16">
        <v>245</v>
      </c>
      <c r="J32" s="16">
        <v>249.5</v>
      </c>
      <c r="K32" s="5">
        <f t="shared" si="1"/>
        <v>-2</v>
      </c>
      <c r="L32" s="5">
        <f t="shared" si="0"/>
        <v>-2000</v>
      </c>
      <c r="M32" s="16" t="s">
        <v>33</v>
      </c>
    </row>
    <row r="33" spans="1:13">
      <c r="A33" s="6">
        <v>45401</v>
      </c>
      <c r="B33" s="16" t="s">
        <v>17</v>
      </c>
      <c r="D33" s="16" t="s">
        <v>36</v>
      </c>
      <c r="E33" s="16">
        <v>2500</v>
      </c>
      <c r="F33" s="16" t="s">
        <v>12</v>
      </c>
      <c r="G33" s="16">
        <v>842</v>
      </c>
      <c r="H33" s="16">
        <v>844</v>
      </c>
      <c r="I33" s="16">
        <v>838</v>
      </c>
      <c r="J33" s="16">
        <v>840.5</v>
      </c>
      <c r="K33" s="5">
        <f t="shared" si="1"/>
        <v>1.5</v>
      </c>
      <c r="L33" s="5">
        <f t="shared" si="0"/>
        <v>3750</v>
      </c>
      <c r="M33" s="16" t="s">
        <v>32</v>
      </c>
    </row>
    <row r="34" spans="1:13">
      <c r="A34" s="6">
        <v>45401</v>
      </c>
      <c r="B34" s="16" t="s">
        <v>174</v>
      </c>
      <c r="D34" s="16" t="s">
        <v>36</v>
      </c>
      <c r="E34" s="16">
        <v>1000</v>
      </c>
      <c r="F34" s="16" t="s">
        <v>12</v>
      </c>
      <c r="G34" s="16">
        <v>249.5</v>
      </c>
      <c r="H34" s="16">
        <v>252.5</v>
      </c>
      <c r="I34" s="16">
        <v>247</v>
      </c>
      <c r="J34" s="16">
        <v>248.8</v>
      </c>
      <c r="K34" s="5">
        <f t="shared" si="1"/>
        <v>0.69999999999998863</v>
      </c>
      <c r="L34" s="5">
        <f t="shared" si="0"/>
        <v>699.99999999998863</v>
      </c>
      <c r="M34" s="16" t="s">
        <v>32</v>
      </c>
    </row>
    <row r="35" spans="1:13">
      <c r="A35" s="6">
        <v>45401</v>
      </c>
      <c r="B35" s="16" t="s">
        <v>45</v>
      </c>
      <c r="D35" s="16" t="s">
        <v>36</v>
      </c>
      <c r="E35" s="16">
        <v>1250</v>
      </c>
      <c r="F35" s="16" t="s">
        <v>10</v>
      </c>
      <c r="G35" s="16">
        <v>148.5</v>
      </c>
      <c r="H35" s="16">
        <v>144</v>
      </c>
      <c r="I35" s="16">
        <v>154</v>
      </c>
      <c r="J35" s="16">
        <v>150.19999999999999</v>
      </c>
      <c r="K35" s="5">
        <f t="shared" si="1"/>
        <v>1.6999999999999886</v>
      </c>
      <c r="L35" s="5">
        <f t="shared" si="0"/>
        <v>2124.9999999999859</v>
      </c>
      <c r="M35" s="16" t="s">
        <v>32</v>
      </c>
    </row>
    <row r="36" spans="1:13">
      <c r="A36" s="6">
        <v>45401</v>
      </c>
      <c r="B36" s="16" t="s">
        <v>37</v>
      </c>
      <c r="D36" s="16" t="s">
        <v>36</v>
      </c>
      <c r="E36" s="16">
        <v>10</v>
      </c>
      <c r="F36" s="16" t="s">
        <v>10</v>
      </c>
      <c r="G36" s="16">
        <v>83125</v>
      </c>
      <c r="H36" s="16">
        <v>82700</v>
      </c>
      <c r="I36" s="16">
        <v>84000</v>
      </c>
      <c r="J36" s="16">
        <v>83230</v>
      </c>
      <c r="K36" s="5">
        <f t="shared" si="1"/>
        <v>105</v>
      </c>
      <c r="L36" s="5">
        <f t="shared" si="0"/>
        <v>1050</v>
      </c>
      <c r="M36" s="16" t="s">
        <v>32</v>
      </c>
    </row>
    <row r="37" spans="1:13">
      <c r="A37" s="6">
        <v>45404</v>
      </c>
      <c r="B37" s="16" t="s">
        <v>177</v>
      </c>
      <c r="D37" s="16" t="s">
        <v>36</v>
      </c>
      <c r="E37" s="16">
        <v>10</v>
      </c>
      <c r="F37" s="16" t="s">
        <v>10</v>
      </c>
      <c r="G37" s="16">
        <v>6790</v>
      </c>
      <c r="H37" s="16">
        <v>6740</v>
      </c>
      <c r="I37" s="16">
        <v>6850</v>
      </c>
      <c r="J37" s="16">
        <v>6830</v>
      </c>
      <c r="K37" s="5">
        <f t="shared" si="1"/>
        <v>40</v>
      </c>
      <c r="L37" s="5">
        <f t="shared" si="0"/>
        <v>400</v>
      </c>
      <c r="M37" s="16" t="s">
        <v>32</v>
      </c>
    </row>
    <row r="38" spans="1:13">
      <c r="A38" s="6">
        <v>45404</v>
      </c>
      <c r="B38" s="16" t="s">
        <v>174</v>
      </c>
      <c r="D38" s="16" t="s">
        <v>36</v>
      </c>
      <c r="E38" s="16">
        <v>1000</v>
      </c>
      <c r="F38" s="16" t="s">
        <v>12</v>
      </c>
      <c r="G38" s="16">
        <v>249.5</v>
      </c>
      <c r="H38" s="16">
        <v>251.5</v>
      </c>
      <c r="I38" s="16">
        <v>247.5</v>
      </c>
      <c r="J38" s="16">
        <v>248.5</v>
      </c>
      <c r="K38" s="5">
        <f t="shared" si="1"/>
        <v>1</v>
      </c>
      <c r="L38" s="5">
        <f t="shared" si="0"/>
        <v>1000</v>
      </c>
      <c r="M38" s="16" t="s">
        <v>32</v>
      </c>
    </row>
    <row r="39" spans="1:13">
      <c r="A39" s="6">
        <v>45404</v>
      </c>
      <c r="B39" s="16" t="s">
        <v>37</v>
      </c>
      <c r="D39" s="16" t="s">
        <v>36</v>
      </c>
      <c r="E39" s="16">
        <v>10</v>
      </c>
      <c r="F39" s="16" t="s">
        <v>10</v>
      </c>
      <c r="G39" s="16">
        <v>80850</v>
      </c>
      <c r="H39" s="16">
        <v>81600</v>
      </c>
      <c r="I39" s="16">
        <v>81600</v>
      </c>
      <c r="J39" s="16">
        <v>81030</v>
      </c>
      <c r="K39" s="5">
        <f t="shared" si="1"/>
        <v>180</v>
      </c>
      <c r="L39" s="5">
        <f t="shared" si="0"/>
        <v>1800</v>
      </c>
      <c r="M39" s="16" t="s">
        <v>32</v>
      </c>
    </row>
    <row r="40" spans="1:13">
      <c r="A40" s="6">
        <v>45404</v>
      </c>
      <c r="B40" s="16" t="s">
        <v>183</v>
      </c>
      <c r="D40" s="16" t="s">
        <v>35</v>
      </c>
      <c r="E40" s="16">
        <v>1000</v>
      </c>
      <c r="F40" s="16" t="s">
        <v>12</v>
      </c>
      <c r="G40" s="16">
        <v>243.2</v>
      </c>
      <c r="H40" s="16">
        <v>240</v>
      </c>
      <c r="I40" s="16">
        <v>245</v>
      </c>
      <c r="J40" s="16">
        <v>240.75</v>
      </c>
      <c r="K40" s="5">
        <f t="shared" si="1"/>
        <v>2.4499999999999886</v>
      </c>
      <c r="L40" s="5">
        <f t="shared" si="0"/>
        <v>2449.9999999999886</v>
      </c>
      <c r="M40" s="16" t="s">
        <v>32</v>
      </c>
    </row>
    <row r="41" spans="1:13">
      <c r="A41" s="6">
        <v>45405</v>
      </c>
      <c r="B41" s="16" t="s">
        <v>38</v>
      </c>
      <c r="D41" s="16" t="s">
        <v>36</v>
      </c>
      <c r="E41" s="16">
        <v>100</v>
      </c>
      <c r="F41" s="16" t="s">
        <v>10</v>
      </c>
      <c r="G41" s="16">
        <v>6870</v>
      </c>
      <c r="H41" s="16">
        <v>6830</v>
      </c>
      <c r="I41" s="16">
        <v>6920</v>
      </c>
      <c r="J41" s="16">
        <v>6905</v>
      </c>
      <c r="K41" s="5">
        <f t="shared" si="1"/>
        <v>35</v>
      </c>
      <c r="L41" s="5">
        <f t="shared" si="0"/>
        <v>3500</v>
      </c>
      <c r="M41" s="16" t="s">
        <v>32</v>
      </c>
    </row>
    <row r="42" spans="1:13">
      <c r="A42" s="31">
        <v>45405</v>
      </c>
      <c r="B42" s="16" t="s">
        <v>41</v>
      </c>
      <c r="D42" s="16" t="s">
        <v>36</v>
      </c>
      <c r="E42" s="16">
        <v>5000</v>
      </c>
      <c r="F42" s="16" t="s">
        <v>10</v>
      </c>
      <c r="G42" s="16">
        <v>239.5</v>
      </c>
      <c r="H42" s="16">
        <v>238.4</v>
      </c>
      <c r="I42" s="16">
        <v>241</v>
      </c>
      <c r="J42" s="16">
        <v>240.5</v>
      </c>
      <c r="K42" s="5">
        <f t="shared" si="1"/>
        <v>1</v>
      </c>
      <c r="L42" s="5">
        <f t="shared" si="0"/>
        <v>5000</v>
      </c>
      <c r="M42" s="16" t="s">
        <v>32</v>
      </c>
    </row>
    <row r="43" spans="1:13">
      <c r="A43" s="6">
        <v>45406</v>
      </c>
      <c r="B43" s="16" t="s">
        <v>37</v>
      </c>
      <c r="D43" s="16" t="s">
        <v>36</v>
      </c>
      <c r="E43" s="16">
        <v>10</v>
      </c>
      <c r="F43" s="16" t="s">
        <v>10</v>
      </c>
      <c r="G43" s="16">
        <v>82250</v>
      </c>
      <c r="H43" s="16">
        <v>81800</v>
      </c>
      <c r="I43" s="16">
        <v>82700</v>
      </c>
      <c r="J43" s="16">
        <v>82450</v>
      </c>
      <c r="K43" s="5">
        <f t="shared" si="1"/>
        <v>200</v>
      </c>
      <c r="L43" s="5">
        <f t="shared" si="0"/>
        <v>2000</v>
      </c>
      <c r="M43" s="16" t="s">
        <v>32</v>
      </c>
    </row>
    <row r="44" spans="1:13">
      <c r="A44" s="6">
        <v>45406</v>
      </c>
      <c r="B44" s="16" t="s">
        <v>20</v>
      </c>
      <c r="D44" s="16" t="s">
        <v>36</v>
      </c>
      <c r="E44" s="16">
        <v>5000</v>
      </c>
      <c r="F44" s="16" t="s">
        <v>10</v>
      </c>
      <c r="G44" s="16">
        <v>249.4</v>
      </c>
      <c r="H44" s="16">
        <v>248</v>
      </c>
      <c r="I44" s="16">
        <v>252</v>
      </c>
      <c r="J44" s="16">
        <v>249.9</v>
      </c>
      <c r="K44" s="5">
        <f t="shared" si="1"/>
        <v>0.5</v>
      </c>
      <c r="L44" s="5">
        <f t="shared" si="0"/>
        <v>2500</v>
      </c>
      <c r="M44" s="16" t="s">
        <v>32</v>
      </c>
    </row>
    <row r="45" spans="1:13">
      <c r="A45" s="6">
        <v>45407</v>
      </c>
      <c r="B45" s="16" t="s">
        <v>37</v>
      </c>
      <c r="D45" s="16" t="s">
        <v>36</v>
      </c>
      <c r="E45" s="16">
        <v>10</v>
      </c>
      <c r="F45" s="16" t="s">
        <v>10</v>
      </c>
      <c r="G45" s="16">
        <v>82400</v>
      </c>
      <c r="H45" s="16">
        <v>82000</v>
      </c>
      <c r="I45" s="16">
        <v>83300</v>
      </c>
      <c r="J45" s="16">
        <v>82575</v>
      </c>
      <c r="K45" s="5">
        <f t="shared" si="1"/>
        <v>175</v>
      </c>
      <c r="L45" s="5">
        <f t="shared" si="0"/>
        <v>1750</v>
      </c>
      <c r="M45" s="16" t="s">
        <v>32</v>
      </c>
    </row>
    <row r="46" spans="1:13">
      <c r="A46" s="6">
        <v>45407</v>
      </c>
      <c r="B46" s="16" t="s">
        <v>41</v>
      </c>
      <c r="D46" s="16" t="s">
        <v>36</v>
      </c>
      <c r="E46" s="16">
        <v>5000</v>
      </c>
      <c r="F46" s="16" t="s">
        <v>10</v>
      </c>
      <c r="G46" s="16">
        <v>238</v>
      </c>
      <c r="H46" s="16">
        <v>236.8</v>
      </c>
      <c r="I46" s="16">
        <v>240</v>
      </c>
      <c r="J46" s="16">
        <v>238.7</v>
      </c>
      <c r="K46" s="5">
        <f t="shared" si="1"/>
        <v>0.69999999999998863</v>
      </c>
      <c r="L46" s="5">
        <f t="shared" si="0"/>
        <v>3499.9999999999432</v>
      </c>
      <c r="M46" s="16" t="s">
        <v>32</v>
      </c>
    </row>
    <row r="47" spans="1:13">
      <c r="A47" s="6">
        <v>45408</v>
      </c>
      <c r="B47" s="16" t="s">
        <v>37</v>
      </c>
      <c r="D47" s="16" t="s">
        <v>36</v>
      </c>
      <c r="E47" s="16">
        <v>10</v>
      </c>
      <c r="F47" s="16" t="s">
        <v>10</v>
      </c>
      <c r="G47" s="16">
        <v>83000</v>
      </c>
      <c r="H47" s="16">
        <v>82600</v>
      </c>
      <c r="I47" s="16">
        <v>83500</v>
      </c>
      <c r="J47" s="16">
        <v>82600</v>
      </c>
      <c r="K47" s="5">
        <f t="shared" si="1"/>
        <v>-400</v>
      </c>
      <c r="L47" s="5">
        <f t="shared" si="0"/>
        <v>-4000</v>
      </c>
      <c r="M47" s="16" t="s">
        <v>33</v>
      </c>
    </row>
    <row r="48" spans="1:13">
      <c r="A48" s="6">
        <v>45411</v>
      </c>
      <c r="B48" s="16" t="s">
        <v>37</v>
      </c>
      <c r="D48" s="16" t="s">
        <v>36</v>
      </c>
      <c r="E48" s="16">
        <v>10</v>
      </c>
      <c r="F48" s="16" t="s">
        <v>10</v>
      </c>
      <c r="G48" s="16">
        <v>82350</v>
      </c>
      <c r="H48" s="16">
        <v>82000</v>
      </c>
      <c r="I48" s="16">
        <v>83000</v>
      </c>
      <c r="J48" s="16">
        <v>82530</v>
      </c>
      <c r="K48" s="5">
        <f t="shared" si="1"/>
        <v>180</v>
      </c>
      <c r="L48" s="5">
        <f t="shared" si="0"/>
        <v>1800</v>
      </c>
      <c r="M48" s="16" t="s">
        <v>32</v>
      </c>
    </row>
    <row r="49" spans="1:13">
      <c r="A49" s="6">
        <v>45411</v>
      </c>
      <c r="B49" s="16" t="s">
        <v>174</v>
      </c>
      <c r="D49" s="16" t="s">
        <v>36</v>
      </c>
      <c r="E49" s="16">
        <v>1000</v>
      </c>
      <c r="F49" s="16" t="s">
        <v>10</v>
      </c>
      <c r="G49" s="16">
        <v>254.5</v>
      </c>
      <c r="H49" s="16">
        <v>252.5</v>
      </c>
      <c r="I49" s="16">
        <v>257</v>
      </c>
      <c r="J49" s="16">
        <v>256.39999999999998</v>
      </c>
      <c r="K49" s="5">
        <f t="shared" si="1"/>
        <v>1.8999999999999773</v>
      </c>
      <c r="L49" s="5">
        <f t="shared" si="0"/>
        <v>1899.9999999999773</v>
      </c>
      <c r="M49" s="16" t="s">
        <v>32</v>
      </c>
    </row>
    <row r="50" spans="1:13">
      <c r="A50" s="6">
        <v>45412</v>
      </c>
      <c r="B50" s="16" t="s">
        <v>174</v>
      </c>
      <c r="D50" s="16" t="s">
        <v>36</v>
      </c>
      <c r="E50" s="16">
        <v>1000</v>
      </c>
      <c r="F50" s="16" t="s">
        <v>12</v>
      </c>
      <c r="G50" s="16">
        <v>259.5</v>
      </c>
      <c r="H50" s="16">
        <v>261.8</v>
      </c>
      <c r="I50" s="16">
        <v>257</v>
      </c>
      <c r="J50" s="16">
        <v>258.2</v>
      </c>
      <c r="K50" s="5">
        <f t="shared" si="1"/>
        <v>1.3000000000000114</v>
      </c>
      <c r="L50" s="5">
        <f t="shared" si="0"/>
        <v>1300.0000000000114</v>
      </c>
      <c r="M50" s="16" t="s">
        <v>32</v>
      </c>
    </row>
    <row r="51" spans="1:13">
      <c r="A51" s="6">
        <v>45412</v>
      </c>
      <c r="B51" s="16" t="s">
        <v>38</v>
      </c>
      <c r="D51" s="16" t="s">
        <v>36</v>
      </c>
      <c r="E51" s="16">
        <v>100</v>
      </c>
      <c r="F51" s="16" t="s">
        <v>10</v>
      </c>
      <c r="G51" s="16">
        <v>6930</v>
      </c>
      <c r="H51" s="16">
        <v>6880</v>
      </c>
      <c r="I51" s="16">
        <v>7000</v>
      </c>
      <c r="J51" s="16">
        <v>6941</v>
      </c>
      <c r="K51" s="5">
        <f t="shared" si="1"/>
        <v>11</v>
      </c>
      <c r="L51" s="5">
        <f t="shared" si="0"/>
        <v>1100</v>
      </c>
      <c r="M51" s="16" t="s">
        <v>32</v>
      </c>
    </row>
    <row r="52" spans="1:13">
      <c r="A52" s="6">
        <v>45412</v>
      </c>
      <c r="B52" s="16" t="s">
        <v>17</v>
      </c>
      <c r="D52" s="16" t="s">
        <v>36</v>
      </c>
      <c r="E52" s="16">
        <v>2500</v>
      </c>
      <c r="F52" s="16" t="s">
        <v>12</v>
      </c>
      <c r="G52" s="16">
        <v>860</v>
      </c>
      <c r="H52" s="16">
        <v>862</v>
      </c>
      <c r="I52" s="16">
        <v>852</v>
      </c>
      <c r="J52" s="16">
        <v>861</v>
      </c>
      <c r="K52" s="5">
        <f t="shared" si="1"/>
        <v>-1</v>
      </c>
      <c r="L52" s="5">
        <f t="shared" si="0"/>
        <v>-2500</v>
      </c>
      <c r="M52" s="16" t="s">
        <v>33</v>
      </c>
    </row>
    <row r="53" spans="1:13">
      <c r="K53" s="5">
        <f t="shared" si="1"/>
        <v>0</v>
      </c>
      <c r="L53" s="5">
        <f t="shared" si="0"/>
        <v>0</v>
      </c>
    </row>
    <row r="56" spans="1:13">
      <c r="G56" s="36" t="s">
        <v>221</v>
      </c>
      <c r="H56" s="37"/>
      <c r="I56" s="37"/>
      <c r="J56" s="37"/>
      <c r="K56" s="37"/>
      <c r="L56" s="37"/>
      <c r="M56" s="38"/>
    </row>
    <row r="57" spans="1:13">
      <c r="G57" s="18" t="s">
        <v>21</v>
      </c>
      <c r="H57" s="7" t="s">
        <v>22</v>
      </c>
      <c r="I57" s="7" t="s">
        <v>23</v>
      </c>
      <c r="J57" s="7" t="s">
        <v>24</v>
      </c>
      <c r="K57" s="7" t="s">
        <v>25</v>
      </c>
      <c r="L57" s="7" t="s">
        <v>26</v>
      </c>
      <c r="M57" s="8" t="s">
        <v>27</v>
      </c>
    </row>
    <row r="58" spans="1:13">
      <c r="G58" s="19" t="s">
        <v>155</v>
      </c>
      <c r="H58" s="9">
        <v>51</v>
      </c>
      <c r="I58" s="9"/>
      <c r="J58" s="9">
        <v>51</v>
      </c>
      <c r="K58" s="10">
        <v>46</v>
      </c>
      <c r="L58" s="11">
        <f t="shared" ref="L58" si="2">+K58/J58</f>
        <v>0.90196078431372551</v>
      </c>
      <c r="M58" s="12">
        <v>96300</v>
      </c>
    </row>
    <row r="59" spans="1:13">
      <c r="G59" s="20"/>
      <c r="H59" s="13"/>
      <c r="I59" s="13"/>
      <c r="J59" s="13"/>
      <c r="K59" s="13"/>
      <c r="L59" s="14"/>
      <c r="M59" s="15"/>
    </row>
  </sheetData>
  <mergeCells count="1">
    <mergeCell ref="G56:M5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M47"/>
  <sheetViews>
    <sheetView topLeftCell="A25" workbookViewId="0">
      <selection activeCell="G44" sqref="G44:M44"/>
    </sheetView>
  </sheetViews>
  <sheetFormatPr defaultRowHeight="15"/>
  <cols>
    <col min="1" max="1" width="10.140625" style="16" bestFit="1" customWidth="1"/>
    <col min="2" max="2" width="17" customWidth="1"/>
    <col min="3" max="3" width="0.42578125" customWidth="1"/>
    <col min="4" max="4" width="16.5703125" customWidth="1"/>
    <col min="5" max="5" width="14.42578125" customWidth="1"/>
    <col min="6" max="6" width="15.140625" style="16" customWidth="1"/>
    <col min="7" max="7" width="17.85546875" customWidth="1"/>
    <col min="8" max="8" width="15.28515625" customWidth="1"/>
    <col min="9" max="9" width="16" customWidth="1"/>
    <col min="10" max="10" width="12.140625" customWidth="1"/>
    <col min="11" max="11" width="13" customWidth="1"/>
    <col min="12" max="12" width="12.5703125" customWidth="1"/>
    <col min="13" max="13" width="19.42578125" customWidth="1"/>
  </cols>
  <sheetData>
    <row r="1" spans="1:13">
      <c r="A1" s="1" t="s">
        <v>0</v>
      </c>
      <c r="B1" s="1" t="s">
        <v>173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45413</v>
      </c>
      <c r="B2" s="16" t="s">
        <v>178</v>
      </c>
      <c r="D2" s="16" t="s">
        <v>36</v>
      </c>
      <c r="E2" s="16">
        <v>1000</v>
      </c>
      <c r="F2" s="16" t="s">
        <v>12</v>
      </c>
      <c r="G2" s="16">
        <v>255</v>
      </c>
      <c r="H2" s="16">
        <v>257</v>
      </c>
      <c r="I2" s="16">
        <v>252</v>
      </c>
      <c r="J2" s="16">
        <v>252.5</v>
      </c>
      <c r="K2" s="5">
        <f>IF(F2="BUY",J2-G2,G2-J2)</f>
        <v>2.5</v>
      </c>
      <c r="L2" s="5">
        <f>(K2*E2)</f>
        <v>2500</v>
      </c>
      <c r="M2" s="16" t="s">
        <v>32</v>
      </c>
    </row>
    <row r="3" spans="1:13">
      <c r="A3" s="6">
        <v>45413</v>
      </c>
      <c r="B3" s="16" t="s">
        <v>179</v>
      </c>
      <c r="D3" s="16" t="s">
        <v>36</v>
      </c>
      <c r="E3" s="16">
        <v>1000</v>
      </c>
      <c r="F3" s="16" t="s">
        <v>12</v>
      </c>
      <c r="G3" s="16">
        <v>236</v>
      </c>
      <c r="H3" s="16">
        <v>239</v>
      </c>
      <c r="I3" s="16">
        <v>232</v>
      </c>
      <c r="J3" s="16">
        <v>235.2</v>
      </c>
      <c r="K3" s="5">
        <f>IF(F3="BUY",J3-G3,G3-J3)</f>
        <v>0.80000000000001137</v>
      </c>
      <c r="L3" s="5">
        <f t="shared" ref="L3:L41" si="0">(K3*E3)</f>
        <v>800.00000000001137</v>
      </c>
      <c r="M3" s="16" t="s">
        <v>32</v>
      </c>
    </row>
    <row r="4" spans="1:13">
      <c r="A4" s="6">
        <v>45413</v>
      </c>
      <c r="B4" s="16" t="s">
        <v>17</v>
      </c>
      <c r="D4" s="16" t="s">
        <v>36</v>
      </c>
      <c r="E4" s="16">
        <v>2500</v>
      </c>
      <c r="F4" s="16" t="s">
        <v>12</v>
      </c>
      <c r="G4" s="16">
        <v>856</v>
      </c>
      <c r="H4" s="16">
        <v>858.2</v>
      </c>
      <c r="I4" s="16">
        <v>852</v>
      </c>
      <c r="J4" s="16">
        <v>854</v>
      </c>
      <c r="K4" s="5">
        <f>IF(F4="BUY",J4-G4,G4-J4)</f>
        <v>2</v>
      </c>
      <c r="L4" s="5">
        <f t="shared" si="0"/>
        <v>5000</v>
      </c>
      <c r="M4" s="16" t="s">
        <v>32</v>
      </c>
    </row>
    <row r="5" spans="1:13">
      <c r="A5" s="6">
        <v>45414</v>
      </c>
      <c r="B5" s="16" t="s">
        <v>174</v>
      </c>
      <c r="D5" s="16" t="s">
        <v>36</v>
      </c>
      <c r="E5" s="16">
        <v>1000</v>
      </c>
      <c r="F5" s="16" t="s">
        <v>12</v>
      </c>
      <c r="G5" s="16">
        <v>256.7</v>
      </c>
      <c r="H5" s="16">
        <v>253</v>
      </c>
      <c r="I5" s="16">
        <v>258.7</v>
      </c>
      <c r="J5" s="16">
        <v>254.55</v>
      </c>
      <c r="K5" s="5">
        <f>IF(F5="BUY",J5-G5,G5-J5)</f>
        <v>2.1499999999999773</v>
      </c>
      <c r="L5" s="5">
        <f t="shared" si="0"/>
        <v>2149.9999999999773</v>
      </c>
      <c r="M5" s="16" t="s">
        <v>32</v>
      </c>
    </row>
    <row r="6" spans="1:13">
      <c r="A6" s="6">
        <v>45414</v>
      </c>
      <c r="B6" s="16" t="s">
        <v>37</v>
      </c>
      <c r="D6" s="16" t="s">
        <v>36</v>
      </c>
      <c r="E6" s="16">
        <v>10</v>
      </c>
      <c r="F6" s="16" t="s">
        <v>12</v>
      </c>
      <c r="G6" s="16">
        <v>80500</v>
      </c>
      <c r="H6" s="16">
        <v>81000</v>
      </c>
      <c r="I6" s="16">
        <v>80000</v>
      </c>
      <c r="J6" s="16">
        <v>80370</v>
      </c>
      <c r="K6" s="5">
        <f>IF(F6="BUY",J6-G6,G6-J6)</f>
        <v>130</v>
      </c>
      <c r="L6" s="5">
        <f t="shared" si="0"/>
        <v>1300</v>
      </c>
      <c r="M6" s="16" t="s">
        <v>32</v>
      </c>
    </row>
    <row r="7" spans="1:13">
      <c r="A7" s="6">
        <v>45418</v>
      </c>
      <c r="B7" s="16" t="s">
        <v>37</v>
      </c>
      <c r="D7" s="16" t="s">
        <v>36</v>
      </c>
      <c r="E7" s="16">
        <v>10</v>
      </c>
      <c r="F7" s="16" t="s">
        <v>10</v>
      </c>
      <c r="G7" s="16">
        <v>82200</v>
      </c>
      <c r="H7" s="16">
        <v>81700</v>
      </c>
      <c r="I7" s="16">
        <v>83000</v>
      </c>
      <c r="J7" s="16">
        <v>82450</v>
      </c>
      <c r="K7" s="5">
        <f t="shared" ref="K7:K41" si="1">IF(F7="BUY",J7-G7,G7-J7)</f>
        <v>250</v>
      </c>
      <c r="L7" s="5">
        <f t="shared" si="0"/>
        <v>2500</v>
      </c>
      <c r="M7" s="16" t="s">
        <v>32</v>
      </c>
    </row>
    <row r="8" spans="1:13">
      <c r="A8" s="6">
        <v>45418</v>
      </c>
      <c r="B8" s="16" t="s">
        <v>174</v>
      </c>
      <c r="D8" s="16" t="s">
        <v>35</v>
      </c>
      <c r="E8" s="16">
        <v>1000</v>
      </c>
      <c r="F8" s="16" t="s">
        <v>10</v>
      </c>
      <c r="G8" s="16">
        <v>258.5</v>
      </c>
      <c r="H8" s="16">
        <v>256.5</v>
      </c>
      <c r="I8" s="16">
        <v>261</v>
      </c>
      <c r="J8" s="16">
        <v>260.5</v>
      </c>
      <c r="K8" s="5">
        <f t="shared" si="1"/>
        <v>2</v>
      </c>
      <c r="L8" s="5">
        <f t="shared" si="0"/>
        <v>2000</v>
      </c>
      <c r="M8" s="16" t="s">
        <v>32</v>
      </c>
    </row>
    <row r="9" spans="1:13">
      <c r="A9" s="6">
        <v>45419</v>
      </c>
      <c r="B9" s="16" t="s">
        <v>175</v>
      </c>
      <c r="D9" s="16" t="s">
        <v>36</v>
      </c>
      <c r="E9" s="16">
        <v>1000</v>
      </c>
      <c r="F9" s="16" t="s">
        <v>10</v>
      </c>
      <c r="G9" s="16">
        <v>235.7</v>
      </c>
      <c r="H9" s="16">
        <v>233.7</v>
      </c>
      <c r="I9" s="16">
        <v>238</v>
      </c>
      <c r="J9" s="16">
        <v>233.7</v>
      </c>
      <c r="K9" s="5">
        <f t="shared" si="1"/>
        <v>-2</v>
      </c>
      <c r="L9" s="5">
        <f t="shared" si="0"/>
        <v>-2000</v>
      </c>
      <c r="M9" s="16" t="s">
        <v>33</v>
      </c>
    </row>
    <row r="10" spans="1:13">
      <c r="A10" s="6">
        <v>45419</v>
      </c>
      <c r="B10" s="16" t="s">
        <v>38</v>
      </c>
      <c r="D10" s="16" t="s">
        <v>36</v>
      </c>
      <c r="E10" s="16">
        <v>100</v>
      </c>
      <c r="F10" s="16" t="s">
        <v>10</v>
      </c>
      <c r="G10" s="16">
        <v>6570</v>
      </c>
      <c r="H10" s="16">
        <v>6520</v>
      </c>
      <c r="I10" s="16">
        <v>6650</v>
      </c>
      <c r="J10" s="16">
        <v>6520</v>
      </c>
      <c r="K10" s="5">
        <f t="shared" si="1"/>
        <v>-50</v>
      </c>
      <c r="L10" s="5">
        <f t="shared" si="0"/>
        <v>-5000</v>
      </c>
      <c r="M10" s="16" t="s">
        <v>33</v>
      </c>
    </row>
    <row r="11" spans="1:13">
      <c r="A11" s="6">
        <v>45421</v>
      </c>
      <c r="B11" s="16" t="s">
        <v>174</v>
      </c>
      <c r="D11" s="16" t="s">
        <v>36</v>
      </c>
      <c r="E11" s="16">
        <v>1000</v>
      </c>
      <c r="F11" s="16" t="s">
        <v>12</v>
      </c>
      <c r="G11" s="16">
        <v>256.3</v>
      </c>
      <c r="H11" s="16">
        <v>258.3</v>
      </c>
      <c r="I11" s="16">
        <v>253</v>
      </c>
      <c r="J11" s="16">
        <v>255.5</v>
      </c>
      <c r="K11" s="5">
        <f t="shared" si="1"/>
        <v>0.80000000000001137</v>
      </c>
      <c r="L11" s="5">
        <f t="shared" si="0"/>
        <v>800.00000000001137</v>
      </c>
      <c r="M11" s="16" t="s">
        <v>32</v>
      </c>
    </row>
    <row r="12" spans="1:13">
      <c r="A12" s="6">
        <v>45422</v>
      </c>
      <c r="B12" s="16" t="s">
        <v>180</v>
      </c>
      <c r="D12" s="16" t="s">
        <v>36</v>
      </c>
      <c r="E12" s="16">
        <v>250</v>
      </c>
      <c r="F12" s="16" t="s">
        <v>10</v>
      </c>
      <c r="G12" s="16">
        <v>194</v>
      </c>
      <c r="H12" s="16">
        <v>190</v>
      </c>
      <c r="I12" s="16">
        <v>198</v>
      </c>
      <c r="J12" s="16">
        <v>190</v>
      </c>
      <c r="K12" s="5">
        <f t="shared" si="1"/>
        <v>-4</v>
      </c>
      <c r="L12" s="5">
        <f t="shared" si="0"/>
        <v>-1000</v>
      </c>
      <c r="M12" s="16" t="s">
        <v>33</v>
      </c>
    </row>
    <row r="13" spans="1:13">
      <c r="A13" s="6">
        <v>45425</v>
      </c>
      <c r="B13" s="16" t="s">
        <v>174</v>
      </c>
      <c r="D13" s="16" t="s">
        <v>36</v>
      </c>
      <c r="E13" s="16">
        <v>1000</v>
      </c>
      <c r="F13" s="16" t="s">
        <v>10</v>
      </c>
      <c r="G13" s="16">
        <v>262.5</v>
      </c>
      <c r="H13" s="16">
        <v>260.5</v>
      </c>
      <c r="I13" s="16">
        <v>265</v>
      </c>
      <c r="J13" s="16">
        <v>264.05</v>
      </c>
      <c r="K13" s="5">
        <f t="shared" si="1"/>
        <v>1.5500000000000114</v>
      </c>
      <c r="L13" s="5">
        <f t="shared" si="0"/>
        <v>1550.0000000000114</v>
      </c>
      <c r="M13" s="16" t="s">
        <v>32</v>
      </c>
    </row>
    <row r="14" spans="1:13">
      <c r="A14" s="6">
        <v>45425</v>
      </c>
      <c r="B14" s="16" t="s">
        <v>42</v>
      </c>
      <c r="D14" s="16" t="s">
        <v>36</v>
      </c>
      <c r="E14" s="16">
        <v>20</v>
      </c>
      <c r="F14" s="16" t="s">
        <v>10</v>
      </c>
      <c r="G14" s="16">
        <v>72000</v>
      </c>
      <c r="H14" s="16">
        <v>71800</v>
      </c>
      <c r="I14" s="16">
        <v>72300</v>
      </c>
      <c r="J14" s="16">
        <v>72120</v>
      </c>
      <c r="K14" s="5">
        <f t="shared" si="1"/>
        <v>120</v>
      </c>
      <c r="L14" s="5">
        <f t="shared" si="0"/>
        <v>2400</v>
      </c>
      <c r="M14" s="16" t="s">
        <v>32</v>
      </c>
    </row>
    <row r="15" spans="1:13">
      <c r="A15" s="6">
        <v>45426</v>
      </c>
      <c r="B15" s="16" t="s">
        <v>175</v>
      </c>
      <c r="D15" s="16" t="s">
        <v>36</v>
      </c>
      <c r="E15" s="16">
        <v>1000</v>
      </c>
      <c r="F15" s="16" t="s">
        <v>10</v>
      </c>
      <c r="G15" s="16">
        <v>233.4</v>
      </c>
      <c r="H15" s="16">
        <v>231.4</v>
      </c>
      <c r="I15" s="16">
        <v>236</v>
      </c>
      <c r="J15" s="16">
        <v>234.2</v>
      </c>
      <c r="K15" s="5">
        <f t="shared" si="1"/>
        <v>0.79999999999998295</v>
      </c>
      <c r="L15" s="5">
        <f t="shared" si="0"/>
        <v>799.99999999998295</v>
      </c>
      <c r="M15" s="16" t="s">
        <v>32</v>
      </c>
    </row>
    <row r="16" spans="1:13">
      <c r="A16" s="6">
        <v>45426</v>
      </c>
      <c r="B16" s="16" t="s">
        <v>38</v>
      </c>
      <c r="D16" s="16" t="s">
        <v>36</v>
      </c>
      <c r="E16" s="16">
        <v>100</v>
      </c>
      <c r="F16" s="16" t="s">
        <v>10</v>
      </c>
      <c r="G16" s="16">
        <v>6610</v>
      </c>
      <c r="H16" s="16">
        <v>6570</v>
      </c>
      <c r="I16" s="16">
        <v>6670</v>
      </c>
      <c r="J16" s="16">
        <v>6570</v>
      </c>
      <c r="K16" s="5">
        <f t="shared" si="1"/>
        <v>-40</v>
      </c>
      <c r="L16" s="5">
        <f t="shared" si="0"/>
        <v>-4000</v>
      </c>
      <c r="M16" s="16" t="s">
        <v>33</v>
      </c>
    </row>
    <row r="17" spans="1:13">
      <c r="A17" s="6">
        <v>45428</v>
      </c>
      <c r="B17" s="16" t="s">
        <v>177</v>
      </c>
      <c r="C17" t="s">
        <v>176</v>
      </c>
      <c r="D17" s="16" t="s">
        <v>36</v>
      </c>
      <c r="E17" s="16">
        <v>10</v>
      </c>
      <c r="F17" s="16" t="s">
        <v>10</v>
      </c>
      <c r="G17" s="16">
        <v>6570</v>
      </c>
      <c r="H17" s="16">
        <v>6470</v>
      </c>
      <c r="I17" s="16">
        <v>6700</v>
      </c>
      <c r="J17" s="16">
        <v>6638</v>
      </c>
      <c r="K17" s="5">
        <f t="shared" si="1"/>
        <v>68</v>
      </c>
      <c r="L17" s="5">
        <f t="shared" si="0"/>
        <v>680</v>
      </c>
      <c r="M17" s="16" t="s">
        <v>32</v>
      </c>
    </row>
    <row r="18" spans="1:13">
      <c r="A18" s="6">
        <v>45429</v>
      </c>
      <c r="B18" s="16" t="s">
        <v>42</v>
      </c>
      <c r="D18" s="16" t="s">
        <v>36</v>
      </c>
      <c r="E18" s="16">
        <v>20</v>
      </c>
      <c r="F18" s="16" t="s">
        <v>12</v>
      </c>
      <c r="G18" s="16">
        <v>72930</v>
      </c>
      <c r="H18" s="16">
        <v>73100</v>
      </c>
      <c r="I18" s="16">
        <v>72700</v>
      </c>
      <c r="J18" s="16">
        <v>72860</v>
      </c>
      <c r="K18" s="5">
        <f t="shared" si="1"/>
        <v>70</v>
      </c>
      <c r="L18" s="5">
        <f t="shared" si="0"/>
        <v>1400</v>
      </c>
      <c r="M18" s="16" t="s">
        <v>32</v>
      </c>
    </row>
    <row r="19" spans="1:13">
      <c r="A19" s="6">
        <v>45429</v>
      </c>
      <c r="B19" s="16" t="s">
        <v>174</v>
      </c>
      <c r="D19" s="16" t="s">
        <v>36</v>
      </c>
      <c r="E19" s="16">
        <v>1000</v>
      </c>
      <c r="F19" s="16" t="s">
        <v>12</v>
      </c>
      <c r="G19" s="16">
        <v>261.7</v>
      </c>
      <c r="H19" s="16">
        <v>263.7</v>
      </c>
      <c r="I19" s="16">
        <v>259</v>
      </c>
      <c r="J19" s="16">
        <v>263.7</v>
      </c>
      <c r="K19" s="5">
        <f t="shared" si="1"/>
        <v>-2</v>
      </c>
      <c r="L19" s="5">
        <f t="shared" si="0"/>
        <v>-2000</v>
      </c>
      <c r="M19" s="16" t="s">
        <v>33</v>
      </c>
    </row>
    <row r="20" spans="1:13">
      <c r="A20" s="6">
        <v>45429</v>
      </c>
      <c r="B20" s="16" t="s">
        <v>38</v>
      </c>
      <c r="D20" s="16" t="s">
        <v>36</v>
      </c>
      <c r="E20" s="16">
        <v>100</v>
      </c>
      <c r="F20" s="16" t="s">
        <v>10</v>
      </c>
      <c r="G20" s="16">
        <v>6640</v>
      </c>
      <c r="H20" s="16">
        <v>6600</v>
      </c>
      <c r="I20" s="16">
        <v>6740</v>
      </c>
      <c r="J20" s="16">
        <v>6660</v>
      </c>
      <c r="K20" s="5">
        <f t="shared" si="1"/>
        <v>20</v>
      </c>
      <c r="L20" s="5">
        <f t="shared" si="0"/>
        <v>2000</v>
      </c>
      <c r="M20" s="16" t="s">
        <v>32</v>
      </c>
    </row>
    <row r="21" spans="1:13">
      <c r="A21" s="6">
        <v>45433</v>
      </c>
      <c r="B21" s="16" t="s">
        <v>177</v>
      </c>
      <c r="D21" s="16" t="s">
        <v>36</v>
      </c>
      <c r="E21" s="16">
        <v>10</v>
      </c>
      <c r="F21" s="16" t="s">
        <v>10</v>
      </c>
      <c r="G21" s="16">
        <v>6520</v>
      </c>
      <c r="H21" s="16">
        <v>6400</v>
      </c>
      <c r="I21" s="16">
        <v>6650</v>
      </c>
      <c r="J21" s="16">
        <v>6555</v>
      </c>
      <c r="K21" s="5">
        <f t="shared" si="1"/>
        <v>35</v>
      </c>
      <c r="L21" s="5">
        <f t="shared" si="0"/>
        <v>350</v>
      </c>
      <c r="M21" s="16" t="s">
        <v>32</v>
      </c>
    </row>
    <row r="22" spans="1:13">
      <c r="A22" s="6">
        <v>45433</v>
      </c>
      <c r="B22" s="16" t="s">
        <v>42</v>
      </c>
      <c r="D22" s="16" t="s">
        <v>36</v>
      </c>
      <c r="E22" s="16">
        <v>20</v>
      </c>
      <c r="F22" s="16" t="s">
        <v>12</v>
      </c>
      <c r="G22" s="16">
        <v>74100</v>
      </c>
      <c r="H22" s="16">
        <v>74300</v>
      </c>
      <c r="I22" s="16">
        <v>73800</v>
      </c>
      <c r="J22" s="16">
        <v>73935</v>
      </c>
      <c r="K22" s="5">
        <f t="shared" si="1"/>
        <v>165</v>
      </c>
      <c r="L22" s="5">
        <f t="shared" si="0"/>
        <v>3300</v>
      </c>
      <c r="M22" s="16" t="s">
        <v>32</v>
      </c>
    </row>
    <row r="23" spans="1:13">
      <c r="A23" s="6">
        <v>45434</v>
      </c>
      <c r="B23" s="16" t="s">
        <v>42</v>
      </c>
      <c r="D23" s="16" t="s">
        <v>36</v>
      </c>
      <c r="E23" s="16">
        <v>20</v>
      </c>
      <c r="F23" s="16" t="s">
        <v>12</v>
      </c>
      <c r="G23" s="16">
        <v>73800</v>
      </c>
      <c r="H23" s="16">
        <v>74000</v>
      </c>
      <c r="I23" s="16">
        <v>73500</v>
      </c>
      <c r="J23" s="16">
        <v>73550</v>
      </c>
      <c r="K23" s="5">
        <f t="shared" si="1"/>
        <v>250</v>
      </c>
      <c r="L23" s="5">
        <f t="shared" si="0"/>
        <v>5000</v>
      </c>
      <c r="M23" s="16" t="s">
        <v>32</v>
      </c>
    </row>
    <row r="24" spans="1:13">
      <c r="A24" s="6">
        <v>45434</v>
      </c>
      <c r="B24" s="16" t="s">
        <v>37</v>
      </c>
      <c r="D24" s="16" t="s">
        <v>36</v>
      </c>
      <c r="E24" s="16">
        <v>10</v>
      </c>
      <c r="F24" s="16" t="s">
        <v>12</v>
      </c>
      <c r="G24" s="16">
        <v>93400</v>
      </c>
      <c r="H24" s="16">
        <v>94100</v>
      </c>
      <c r="I24" s="16">
        <v>92900</v>
      </c>
      <c r="J24" s="16">
        <v>93000</v>
      </c>
      <c r="K24" s="5">
        <f t="shared" si="1"/>
        <v>400</v>
      </c>
      <c r="L24" s="5">
        <f t="shared" si="0"/>
        <v>4000</v>
      </c>
      <c r="M24" s="16" t="s">
        <v>32</v>
      </c>
    </row>
    <row r="25" spans="1:13">
      <c r="A25" s="31">
        <v>45434</v>
      </c>
      <c r="B25" s="16" t="s">
        <v>174</v>
      </c>
      <c r="D25" s="16" t="s">
        <v>36</v>
      </c>
      <c r="E25" s="16">
        <v>1000</v>
      </c>
      <c r="F25" s="16" t="s">
        <v>12</v>
      </c>
      <c r="G25" s="16">
        <v>273</v>
      </c>
      <c r="H25" s="16">
        <v>275</v>
      </c>
      <c r="I25" s="16">
        <v>269</v>
      </c>
      <c r="J25" s="16">
        <v>270</v>
      </c>
      <c r="K25" s="5">
        <f t="shared" si="1"/>
        <v>3</v>
      </c>
      <c r="L25" s="5">
        <f t="shared" si="0"/>
        <v>3000</v>
      </c>
      <c r="M25" s="16" t="s">
        <v>32</v>
      </c>
    </row>
    <row r="26" spans="1:13">
      <c r="A26" s="6">
        <v>45435</v>
      </c>
      <c r="B26" s="16" t="s">
        <v>174</v>
      </c>
      <c r="D26" s="16" t="s">
        <v>36</v>
      </c>
      <c r="E26" s="16">
        <v>1000</v>
      </c>
      <c r="F26" s="16" t="s">
        <v>12</v>
      </c>
      <c r="G26" s="16">
        <v>268.5</v>
      </c>
      <c r="H26" s="16">
        <v>270.5</v>
      </c>
      <c r="I26" s="16">
        <v>265</v>
      </c>
      <c r="J26" s="16">
        <v>270</v>
      </c>
      <c r="K26" s="5">
        <f t="shared" si="1"/>
        <v>-1.5</v>
      </c>
      <c r="L26" s="5">
        <f t="shared" si="0"/>
        <v>-1500</v>
      </c>
      <c r="M26" s="16" t="s">
        <v>33</v>
      </c>
    </row>
    <row r="27" spans="1:13">
      <c r="A27" s="6">
        <v>45435</v>
      </c>
      <c r="B27" s="16" t="s">
        <v>37</v>
      </c>
      <c r="D27" s="16" t="s">
        <v>36</v>
      </c>
      <c r="E27" s="16">
        <v>10</v>
      </c>
      <c r="F27" s="16" t="s">
        <v>12</v>
      </c>
      <c r="G27" s="16">
        <v>90800</v>
      </c>
      <c r="H27" s="16">
        <v>91200</v>
      </c>
      <c r="I27" s="16">
        <v>89900</v>
      </c>
      <c r="J27" s="16">
        <v>90700</v>
      </c>
      <c r="K27" s="5">
        <f t="shared" si="1"/>
        <v>100</v>
      </c>
      <c r="L27" s="5">
        <f t="shared" si="0"/>
        <v>1000</v>
      </c>
      <c r="M27" s="16" t="s">
        <v>32</v>
      </c>
    </row>
    <row r="28" spans="1:13">
      <c r="A28" s="6">
        <v>45436</v>
      </c>
      <c r="B28" s="16" t="s">
        <v>177</v>
      </c>
      <c r="D28" s="16" t="s">
        <v>36</v>
      </c>
      <c r="E28" s="16">
        <v>10</v>
      </c>
      <c r="F28" s="16" t="s">
        <v>12</v>
      </c>
      <c r="G28" s="16">
        <v>6390</v>
      </c>
      <c r="H28" s="16">
        <v>6420</v>
      </c>
      <c r="I28" s="16">
        <v>6300</v>
      </c>
      <c r="J28" s="16">
        <v>6350</v>
      </c>
      <c r="K28" s="5">
        <f t="shared" si="1"/>
        <v>40</v>
      </c>
      <c r="L28" s="5">
        <f t="shared" si="0"/>
        <v>400</v>
      </c>
      <c r="M28" s="16" t="s">
        <v>32</v>
      </c>
    </row>
    <row r="29" spans="1:13">
      <c r="A29" s="6">
        <v>45436</v>
      </c>
      <c r="B29" s="16" t="s">
        <v>37</v>
      </c>
      <c r="D29" s="16" t="s">
        <v>36</v>
      </c>
      <c r="E29" s="16">
        <v>10</v>
      </c>
      <c r="F29" s="16" t="s">
        <v>12</v>
      </c>
      <c r="G29" s="16">
        <v>91000</v>
      </c>
      <c r="H29" s="16">
        <v>91400</v>
      </c>
      <c r="I29" s="16">
        <v>90000</v>
      </c>
      <c r="J29" s="16">
        <v>90625</v>
      </c>
      <c r="K29" s="5">
        <f t="shared" si="1"/>
        <v>375</v>
      </c>
      <c r="L29" s="5">
        <f t="shared" si="0"/>
        <v>3750</v>
      </c>
      <c r="M29" s="16" t="s">
        <v>32</v>
      </c>
    </row>
    <row r="30" spans="1:13">
      <c r="A30" s="6">
        <v>45439</v>
      </c>
      <c r="B30" s="30" t="s">
        <v>181</v>
      </c>
      <c r="D30" s="16" t="s">
        <v>36</v>
      </c>
      <c r="E30" s="16">
        <v>250</v>
      </c>
      <c r="F30" s="16" t="s">
        <v>12</v>
      </c>
      <c r="G30" s="16">
        <v>210</v>
      </c>
      <c r="H30" s="16">
        <v>214</v>
      </c>
      <c r="I30" s="16">
        <v>200</v>
      </c>
      <c r="J30" s="16">
        <v>214</v>
      </c>
      <c r="K30" s="5">
        <f t="shared" si="1"/>
        <v>-4</v>
      </c>
      <c r="L30" s="5">
        <f t="shared" si="0"/>
        <v>-1000</v>
      </c>
      <c r="M30" s="16" t="s">
        <v>33</v>
      </c>
    </row>
    <row r="31" spans="1:13">
      <c r="A31" s="6">
        <v>45440</v>
      </c>
      <c r="B31" s="16" t="s">
        <v>42</v>
      </c>
      <c r="D31" s="16" t="s">
        <v>36</v>
      </c>
      <c r="E31" s="16">
        <v>20</v>
      </c>
      <c r="F31" s="16" t="s">
        <v>10</v>
      </c>
      <c r="G31" s="16">
        <v>71830</v>
      </c>
      <c r="H31" s="16">
        <v>71680</v>
      </c>
      <c r="I31" s="16">
        <v>71100</v>
      </c>
      <c r="J31" s="16">
        <v>72015</v>
      </c>
      <c r="K31" s="5">
        <f t="shared" si="1"/>
        <v>185</v>
      </c>
      <c r="L31" s="5">
        <f t="shared" si="0"/>
        <v>3700</v>
      </c>
      <c r="M31" s="16" t="s">
        <v>32</v>
      </c>
    </row>
    <row r="32" spans="1:13">
      <c r="A32" s="6">
        <v>45440</v>
      </c>
      <c r="B32" s="16" t="s">
        <v>181</v>
      </c>
      <c r="D32" s="16" t="s">
        <v>36</v>
      </c>
      <c r="E32" s="16">
        <v>250</v>
      </c>
      <c r="F32" s="16" t="s">
        <v>12</v>
      </c>
      <c r="G32" s="16">
        <v>209</v>
      </c>
      <c r="H32" s="16">
        <v>211</v>
      </c>
      <c r="I32" s="16">
        <v>200</v>
      </c>
      <c r="J32" s="16">
        <v>207.5</v>
      </c>
      <c r="K32" s="5">
        <f t="shared" si="1"/>
        <v>1.5</v>
      </c>
      <c r="L32" s="5">
        <f t="shared" si="0"/>
        <v>375</v>
      </c>
      <c r="M32" s="16" t="s">
        <v>32</v>
      </c>
    </row>
    <row r="33" spans="1:13">
      <c r="A33" s="6">
        <v>45440</v>
      </c>
      <c r="B33" s="16" t="s">
        <v>174</v>
      </c>
      <c r="D33" s="16" t="s">
        <v>36</v>
      </c>
      <c r="E33" s="16">
        <v>1000</v>
      </c>
      <c r="F33" s="16" t="s">
        <v>10</v>
      </c>
      <c r="G33" s="16">
        <v>276</v>
      </c>
      <c r="H33" s="16">
        <v>274</v>
      </c>
      <c r="I33" s="16">
        <v>279</v>
      </c>
      <c r="J33" s="16">
        <v>278.5</v>
      </c>
      <c r="K33" s="5">
        <f t="shared" si="1"/>
        <v>2.5</v>
      </c>
      <c r="L33" s="5">
        <f t="shared" si="0"/>
        <v>2500</v>
      </c>
      <c r="M33" s="16" t="s">
        <v>32</v>
      </c>
    </row>
    <row r="34" spans="1:13">
      <c r="A34" s="6">
        <v>45441</v>
      </c>
      <c r="B34" s="16" t="s">
        <v>42</v>
      </c>
      <c r="D34" s="16" t="s">
        <v>36</v>
      </c>
      <c r="E34" s="16">
        <v>20</v>
      </c>
      <c r="F34" s="16" t="s">
        <v>10</v>
      </c>
      <c r="G34" s="16">
        <v>72180</v>
      </c>
      <c r="H34" s="16">
        <v>71980</v>
      </c>
      <c r="I34" s="16">
        <v>72500</v>
      </c>
      <c r="J34" s="16">
        <v>72250</v>
      </c>
      <c r="K34" s="5">
        <f t="shared" si="1"/>
        <v>70</v>
      </c>
      <c r="L34" s="5">
        <f t="shared" si="0"/>
        <v>1400</v>
      </c>
      <c r="M34" s="16" t="s">
        <v>32</v>
      </c>
    </row>
    <row r="35" spans="1:13">
      <c r="A35" s="6">
        <v>45441</v>
      </c>
      <c r="B35" s="16" t="s">
        <v>174</v>
      </c>
      <c r="D35" s="16" t="s">
        <v>35</v>
      </c>
      <c r="E35" s="16">
        <v>1000</v>
      </c>
      <c r="F35" s="16" t="s">
        <v>10</v>
      </c>
      <c r="G35" s="16">
        <v>275.5</v>
      </c>
      <c r="H35" s="16">
        <v>273.5</v>
      </c>
      <c r="I35" s="16">
        <v>278</v>
      </c>
      <c r="J35" s="16">
        <v>273.5</v>
      </c>
      <c r="K35" s="5">
        <f t="shared" si="1"/>
        <v>-2</v>
      </c>
      <c r="L35" s="5">
        <f t="shared" si="0"/>
        <v>-2000</v>
      </c>
      <c r="M35" s="16" t="s">
        <v>33</v>
      </c>
    </row>
    <row r="36" spans="1:13">
      <c r="A36" s="6">
        <v>45442</v>
      </c>
      <c r="B36" s="16" t="s">
        <v>45</v>
      </c>
      <c r="D36" s="16" t="s">
        <v>36</v>
      </c>
      <c r="E36" s="16">
        <v>1250</v>
      </c>
      <c r="F36" s="16" t="s">
        <v>12</v>
      </c>
      <c r="G36" s="16">
        <v>222</v>
      </c>
      <c r="H36" s="16">
        <v>224</v>
      </c>
      <c r="I36" s="16">
        <v>218</v>
      </c>
      <c r="J36" s="16">
        <v>220.2</v>
      </c>
      <c r="K36" s="5">
        <f t="shared" si="1"/>
        <v>1.8000000000000114</v>
      </c>
      <c r="L36" s="5">
        <f t="shared" si="0"/>
        <v>2250.0000000000141</v>
      </c>
      <c r="M36" s="16" t="s">
        <v>32</v>
      </c>
    </row>
    <row r="37" spans="1:13">
      <c r="A37" s="6">
        <v>45442</v>
      </c>
      <c r="B37" s="16" t="s">
        <v>182</v>
      </c>
      <c r="D37" s="16" t="s">
        <v>36</v>
      </c>
      <c r="E37" s="16">
        <v>50</v>
      </c>
      <c r="F37" s="16" t="s">
        <v>10</v>
      </c>
      <c r="G37" s="16">
        <v>2750</v>
      </c>
      <c r="H37" s="16">
        <v>2810</v>
      </c>
      <c r="I37" s="16">
        <v>2700</v>
      </c>
      <c r="J37" s="16">
        <v>2770</v>
      </c>
      <c r="K37" s="5">
        <f t="shared" si="1"/>
        <v>20</v>
      </c>
      <c r="L37" s="5">
        <f t="shared" si="0"/>
        <v>1000</v>
      </c>
      <c r="M37" s="16" t="s">
        <v>32</v>
      </c>
    </row>
    <row r="38" spans="1:13">
      <c r="A38" s="6">
        <v>45442</v>
      </c>
      <c r="B38" s="16" t="s">
        <v>175</v>
      </c>
      <c r="D38" s="16" t="s">
        <v>36</v>
      </c>
      <c r="E38" s="16">
        <v>1000</v>
      </c>
      <c r="F38" s="16" t="s">
        <v>10</v>
      </c>
      <c r="G38" s="16">
        <v>245</v>
      </c>
      <c r="H38" s="16">
        <v>243</v>
      </c>
      <c r="I38" s="16">
        <v>24</v>
      </c>
      <c r="J38" s="16">
        <v>243</v>
      </c>
      <c r="K38" s="5">
        <f t="shared" si="1"/>
        <v>-2</v>
      </c>
      <c r="L38" s="5">
        <f t="shared" si="0"/>
        <v>-2000</v>
      </c>
      <c r="M38" s="16" t="s">
        <v>33</v>
      </c>
    </row>
    <row r="39" spans="1:13">
      <c r="A39" s="6">
        <v>45443</v>
      </c>
      <c r="B39" s="16" t="s">
        <v>45</v>
      </c>
      <c r="D39" s="16" t="s">
        <v>36</v>
      </c>
      <c r="E39" s="16">
        <v>1250</v>
      </c>
      <c r="F39" s="16" t="s">
        <v>12</v>
      </c>
      <c r="G39" s="16">
        <v>213.5</v>
      </c>
      <c r="H39" s="16">
        <v>215.5</v>
      </c>
      <c r="I39" s="16">
        <v>209</v>
      </c>
      <c r="J39" s="16">
        <v>212.3</v>
      </c>
      <c r="K39" s="5">
        <f t="shared" si="1"/>
        <v>1.1999999999999886</v>
      </c>
      <c r="L39" s="5">
        <f t="shared" si="0"/>
        <v>1499.9999999999859</v>
      </c>
      <c r="M39" s="16" t="s">
        <v>32</v>
      </c>
    </row>
    <row r="40" spans="1:13">
      <c r="A40" s="6">
        <v>45443</v>
      </c>
      <c r="B40" s="16" t="s">
        <v>42</v>
      </c>
      <c r="D40" s="16" t="s">
        <v>36</v>
      </c>
      <c r="E40" s="16">
        <v>20</v>
      </c>
      <c r="F40" s="16" t="s">
        <v>10</v>
      </c>
      <c r="G40" s="16">
        <v>72200</v>
      </c>
      <c r="H40" s="16">
        <v>72000</v>
      </c>
      <c r="I40" s="16">
        <v>72500</v>
      </c>
      <c r="J40" s="16">
        <v>72410</v>
      </c>
      <c r="K40" s="5">
        <f t="shared" si="1"/>
        <v>210</v>
      </c>
      <c r="L40" s="5">
        <f t="shared" si="0"/>
        <v>4200</v>
      </c>
      <c r="M40" s="16" t="s">
        <v>32</v>
      </c>
    </row>
    <row r="41" spans="1:13">
      <c r="A41" s="6">
        <v>45443</v>
      </c>
      <c r="B41" s="16" t="s">
        <v>175</v>
      </c>
      <c r="D41" s="16" t="s">
        <v>36</v>
      </c>
      <c r="E41" s="16">
        <v>1000</v>
      </c>
      <c r="F41" s="16" t="s">
        <v>12</v>
      </c>
      <c r="G41" s="16">
        <v>246</v>
      </c>
      <c r="H41" s="16">
        <v>248</v>
      </c>
      <c r="I41" s="16">
        <v>242</v>
      </c>
      <c r="J41" s="16">
        <v>244.1</v>
      </c>
      <c r="K41" s="5">
        <f t="shared" si="1"/>
        <v>1.9000000000000057</v>
      </c>
      <c r="L41" s="5">
        <f t="shared" si="0"/>
        <v>1900.0000000000057</v>
      </c>
      <c r="M41" s="16" t="s">
        <v>32</v>
      </c>
    </row>
    <row r="42" spans="1:13">
      <c r="A42" s="6"/>
      <c r="B42" s="16"/>
      <c r="D42" s="16"/>
      <c r="E42" s="16"/>
      <c r="G42" s="16"/>
      <c r="H42" s="16"/>
      <c r="I42" s="16"/>
      <c r="J42" s="16"/>
      <c r="K42" s="5"/>
      <c r="L42" s="5"/>
      <c r="M42" s="16"/>
    </row>
    <row r="44" spans="1:13">
      <c r="G44" s="36" t="s">
        <v>220</v>
      </c>
      <c r="H44" s="37"/>
      <c r="I44" s="37"/>
      <c r="J44" s="37"/>
      <c r="K44" s="37"/>
      <c r="L44" s="37"/>
      <c r="M44" s="38"/>
    </row>
    <row r="45" spans="1:13">
      <c r="G45" s="18" t="s">
        <v>21</v>
      </c>
      <c r="H45" s="7" t="s">
        <v>22</v>
      </c>
      <c r="I45" s="7" t="s">
        <v>23</v>
      </c>
      <c r="J45" s="7" t="s">
        <v>24</v>
      </c>
      <c r="K45" s="7" t="s">
        <v>25</v>
      </c>
      <c r="L45" s="7" t="s">
        <v>26</v>
      </c>
      <c r="M45" s="8" t="s">
        <v>27</v>
      </c>
    </row>
    <row r="46" spans="1:13">
      <c r="G46" s="19" t="s">
        <v>155</v>
      </c>
      <c r="H46" s="9">
        <v>40</v>
      </c>
      <c r="I46" s="9"/>
      <c r="J46" s="9">
        <v>40</v>
      </c>
      <c r="K46" s="10">
        <v>31</v>
      </c>
      <c r="L46" s="11">
        <f t="shared" ref="L46" si="2">+K46/J46</f>
        <v>0.77500000000000002</v>
      </c>
      <c r="M46" s="12">
        <v>45005</v>
      </c>
    </row>
    <row r="47" spans="1:13">
      <c r="G47" s="20"/>
      <c r="H47" s="13"/>
      <c r="I47" s="13"/>
      <c r="J47" s="13"/>
      <c r="K47" s="13"/>
      <c r="L47" s="14"/>
      <c r="M47" s="15"/>
    </row>
  </sheetData>
  <mergeCells count="1">
    <mergeCell ref="G44:M4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M51"/>
  <sheetViews>
    <sheetView topLeftCell="A37" workbookViewId="0">
      <selection activeCell="F48" sqref="F48:L48"/>
    </sheetView>
  </sheetViews>
  <sheetFormatPr defaultRowHeight="15"/>
  <cols>
    <col min="1" max="1" width="12.7109375" style="16" customWidth="1"/>
    <col min="2" max="2" width="25.140625" customWidth="1"/>
    <col min="3" max="3" width="12.7109375" hidden="1" customWidth="1"/>
    <col min="4" max="4" width="17.28515625" customWidth="1"/>
    <col min="5" max="5" width="15.7109375" customWidth="1"/>
    <col min="6" max="6" width="18.5703125" style="16" customWidth="1"/>
    <col min="7" max="7" width="12.5703125" style="16" customWidth="1"/>
    <col min="8" max="8" width="13.5703125" customWidth="1"/>
    <col min="12" max="12" width="17" customWidth="1"/>
  </cols>
  <sheetData>
    <row r="1" spans="1:13">
      <c r="A1" s="1" t="s">
        <v>0</v>
      </c>
      <c r="B1" s="1" t="s">
        <v>173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45446</v>
      </c>
      <c r="B2" s="16" t="s">
        <v>37</v>
      </c>
      <c r="D2" s="16" t="s">
        <v>36</v>
      </c>
      <c r="E2" s="16">
        <v>10</v>
      </c>
      <c r="F2" s="16" t="s">
        <v>10</v>
      </c>
      <c r="G2" s="16">
        <v>91600</v>
      </c>
      <c r="H2" s="16">
        <v>92300</v>
      </c>
      <c r="I2" s="16">
        <v>91200</v>
      </c>
      <c r="J2" s="16">
        <v>91915</v>
      </c>
      <c r="K2" s="5">
        <f t="shared" ref="K2:K46" si="0">IF(F2="BUY",J2-G2,G2-J2)</f>
        <v>315</v>
      </c>
      <c r="L2" s="5">
        <f t="shared" ref="L2:L46" si="1">(K2*E2)</f>
        <v>3150</v>
      </c>
      <c r="M2" s="16" t="s">
        <v>32</v>
      </c>
    </row>
    <row r="3" spans="1:13">
      <c r="A3" s="6">
        <v>45446</v>
      </c>
      <c r="B3" s="16" t="s">
        <v>174</v>
      </c>
      <c r="D3" s="16" t="s">
        <v>36</v>
      </c>
      <c r="E3" s="16">
        <v>1000</v>
      </c>
      <c r="F3" s="16" t="s">
        <v>10</v>
      </c>
      <c r="G3" s="16">
        <v>264.5</v>
      </c>
      <c r="H3" s="16">
        <v>262.5</v>
      </c>
      <c r="I3" s="16">
        <v>268</v>
      </c>
      <c r="J3" s="16">
        <v>265.3</v>
      </c>
      <c r="K3" s="5">
        <f t="shared" si="0"/>
        <v>0.80000000000001137</v>
      </c>
      <c r="L3" s="5">
        <f t="shared" si="1"/>
        <v>800.00000000001137</v>
      </c>
      <c r="M3" s="16" t="s">
        <v>32</v>
      </c>
    </row>
    <row r="4" spans="1:13">
      <c r="A4" s="6">
        <v>45446</v>
      </c>
      <c r="B4" s="16" t="s">
        <v>42</v>
      </c>
      <c r="D4" s="16" t="s">
        <v>36</v>
      </c>
      <c r="E4" s="16">
        <v>20</v>
      </c>
      <c r="F4" s="16" t="s">
        <v>12</v>
      </c>
      <c r="G4" s="16">
        <v>71630</v>
      </c>
      <c r="H4" s="16">
        <v>71830</v>
      </c>
      <c r="I4" s="16">
        <v>71300</v>
      </c>
      <c r="J4" s="16">
        <v>71830</v>
      </c>
      <c r="K4" s="5">
        <f t="shared" si="0"/>
        <v>-200</v>
      </c>
      <c r="L4" s="5">
        <f t="shared" si="1"/>
        <v>-4000</v>
      </c>
      <c r="M4" s="16" t="s">
        <v>33</v>
      </c>
    </row>
    <row r="5" spans="1:13">
      <c r="A5" s="6">
        <v>45447</v>
      </c>
      <c r="B5" s="16" t="s">
        <v>42</v>
      </c>
      <c r="D5" s="16" t="s">
        <v>36</v>
      </c>
      <c r="E5" s="16">
        <v>20</v>
      </c>
      <c r="F5" s="16" t="s">
        <v>12</v>
      </c>
      <c r="G5" s="16">
        <v>72050</v>
      </c>
      <c r="H5" s="16">
        <v>72250</v>
      </c>
      <c r="I5" s="16">
        <v>71700</v>
      </c>
      <c r="J5" s="16">
        <v>71800</v>
      </c>
      <c r="K5" s="5">
        <f t="shared" si="0"/>
        <v>250</v>
      </c>
      <c r="L5" s="5">
        <f t="shared" si="1"/>
        <v>5000</v>
      </c>
      <c r="M5" s="16" t="s">
        <v>32</v>
      </c>
    </row>
    <row r="6" spans="1:13">
      <c r="A6" s="6">
        <v>45447</v>
      </c>
      <c r="B6" s="16" t="s">
        <v>174</v>
      </c>
      <c r="D6" s="16" t="s">
        <v>36</v>
      </c>
      <c r="E6" s="16">
        <v>1000</v>
      </c>
      <c r="F6" s="16" t="s">
        <v>12</v>
      </c>
      <c r="G6" s="16">
        <v>262</v>
      </c>
      <c r="H6" s="16">
        <v>264</v>
      </c>
      <c r="I6" s="16">
        <v>259</v>
      </c>
      <c r="J6" s="16">
        <v>260.60000000000002</v>
      </c>
      <c r="K6" s="5">
        <f t="shared" si="0"/>
        <v>1.3999999999999773</v>
      </c>
      <c r="L6" s="5">
        <f t="shared" si="1"/>
        <v>1399.9999999999773</v>
      </c>
      <c r="M6" s="16" t="s">
        <v>32</v>
      </c>
    </row>
    <row r="7" spans="1:13">
      <c r="A7" s="6">
        <v>45447</v>
      </c>
      <c r="B7" s="16" t="s">
        <v>37</v>
      </c>
      <c r="D7" s="16" t="s">
        <v>36</v>
      </c>
      <c r="E7" s="16">
        <v>10</v>
      </c>
      <c r="F7" s="16" t="s">
        <v>12</v>
      </c>
      <c r="G7" s="16">
        <v>90200</v>
      </c>
      <c r="H7" s="16">
        <v>90600</v>
      </c>
      <c r="I7" s="16">
        <v>89700</v>
      </c>
      <c r="J7" s="16">
        <v>89875</v>
      </c>
      <c r="K7" s="5">
        <f t="shared" si="0"/>
        <v>325</v>
      </c>
      <c r="L7" s="5">
        <f t="shared" si="1"/>
        <v>3250</v>
      </c>
      <c r="M7" s="16" t="s">
        <v>32</v>
      </c>
    </row>
    <row r="8" spans="1:13">
      <c r="A8" s="6">
        <v>45448</v>
      </c>
      <c r="B8" s="16" t="s">
        <v>175</v>
      </c>
      <c r="D8" s="16" t="s">
        <v>36</v>
      </c>
      <c r="E8" s="16">
        <v>1000</v>
      </c>
      <c r="F8" s="16" t="s">
        <v>12</v>
      </c>
      <c r="G8" s="16">
        <v>239.2</v>
      </c>
      <c r="H8" s="16">
        <v>241.2</v>
      </c>
      <c r="I8" s="16">
        <v>236</v>
      </c>
      <c r="J8" s="16">
        <v>238.3</v>
      </c>
      <c r="K8" s="5">
        <f t="shared" si="0"/>
        <v>0.89999999999997726</v>
      </c>
      <c r="L8" s="5">
        <f t="shared" si="1"/>
        <v>899.99999999997726</v>
      </c>
      <c r="M8" s="16" t="s">
        <v>32</v>
      </c>
    </row>
    <row r="9" spans="1:13">
      <c r="A9" s="6">
        <v>45448</v>
      </c>
      <c r="B9" s="16" t="s">
        <v>174</v>
      </c>
      <c r="D9" s="16" t="s">
        <v>36</v>
      </c>
      <c r="E9" s="16">
        <v>1000</v>
      </c>
      <c r="F9" s="16" t="s">
        <v>10</v>
      </c>
      <c r="G9" s="16">
        <v>258</v>
      </c>
      <c r="H9" s="16">
        <v>257</v>
      </c>
      <c r="I9" s="16">
        <v>261</v>
      </c>
      <c r="J9" s="16">
        <v>258.39999999999998</v>
      </c>
      <c r="K9" s="5">
        <f t="shared" si="0"/>
        <v>0.39999999999997726</v>
      </c>
      <c r="L9" s="5">
        <f t="shared" si="1"/>
        <v>399.99999999997726</v>
      </c>
      <c r="M9" s="16" t="s">
        <v>32</v>
      </c>
    </row>
    <row r="10" spans="1:13">
      <c r="A10" s="6">
        <v>45448</v>
      </c>
      <c r="B10" s="16" t="s">
        <v>176</v>
      </c>
      <c r="D10" s="16" t="s">
        <v>35</v>
      </c>
      <c r="E10" s="16">
        <v>10</v>
      </c>
      <c r="F10" s="16" t="s">
        <v>10</v>
      </c>
      <c r="G10" s="16">
        <v>6150</v>
      </c>
      <c r="H10" s="16">
        <v>6070</v>
      </c>
      <c r="I10" s="16">
        <v>6250</v>
      </c>
      <c r="J10" s="16">
        <v>6240</v>
      </c>
      <c r="K10" s="5">
        <f t="shared" si="0"/>
        <v>90</v>
      </c>
      <c r="L10" s="5">
        <f t="shared" si="1"/>
        <v>900</v>
      </c>
      <c r="M10" s="16" t="s">
        <v>32</v>
      </c>
    </row>
    <row r="11" spans="1:13">
      <c r="A11" s="6">
        <v>45449</v>
      </c>
      <c r="B11" s="16" t="s">
        <v>45</v>
      </c>
      <c r="D11" s="16" t="s">
        <v>36</v>
      </c>
      <c r="E11" s="16">
        <v>1250</v>
      </c>
      <c r="F11" s="16" t="s">
        <v>10</v>
      </c>
      <c r="G11" s="16">
        <v>231</v>
      </c>
      <c r="H11" s="16">
        <v>227</v>
      </c>
      <c r="I11" s="16">
        <v>237</v>
      </c>
      <c r="J11" s="16">
        <v>234.3</v>
      </c>
      <c r="K11" s="5">
        <f t="shared" si="0"/>
        <v>3.3000000000000114</v>
      </c>
      <c r="L11" s="5">
        <f t="shared" si="1"/>
        <v>4125.0000000000146</v>
      </c>
      <c r="M11" s="16" t="s">
        <v>32</v>
      </c>
    </row>
    <row r="12" spans="1:13">
      <c r="A12" s="6">
        <v>45449</v>
      </c>
      <c r="B12" s="16" t="s">
        <v>37</v>
      </c>
      <c r="D12" s="16" t="s">
        <v>36</v>
      </c>
      <c r="E12" s="16">
        <v>10</v>
      </c>
      <c r="F12" s="16" t="s">
        <v>10</v>
      </c>
      <c r="G12" s="16">
        <v>91700</v>
      </c>
      <c r="H12" s="16">
        <v>91300</v>
      </c>
      <c r="I12" s="16">
        <v>92300</v>
      </c>
      <c r="J12" s="16">
        <v>92140</v>
      </c>
      <c r="K12" s="5">
        <f t="shared" si="0"/>
        <v>440</v>
      </c>
      <c r="L12" s="5">
        <f t="shared" si="1"/>
        <v>4400</v>
      </c>
      <c r="M12" s="16" t="s">
        <v>32</v>
      </c>
    </row>
    <row r="13" spans="1:13">
      <c r="A13" s="6">
        <v>45450</v>
      </c>
      <c r="B13" s="16" t="s">
        <v>45</v>
      </c>
      <c r="D13" s="16" t="s">
        <v>36</v>
      </c>
      <c r="E13" s="16">
        <v>1250</v>
      </c>
      <c r="F13" s="16" t="s">
        <v>10</v>
      </c>
      <c r="G13" s="16">
        <v>236.5</v>
      </c>
      <c r="H13" s="16">
        <v>232.5</v>
      </c>
      <c r="I13" s="16">
        <v>243</v>
      </c>
      <c r="J13" s="16">
        <v>239.6</v>
      </c>
      <c r="K13" s="5">
        <f t="shared" si="0"/>
        <v>3.0999999999999943</v>
      </c>
      <c r="L13" s="5">
        <f t="shared" si="1"/>
        <v>3874.9999999999927</v>
      </c>
      <c r="M13" s="16" t="s">
        <v>32</v>
      </c>
    </row>
    <row r="14" spans="1:13">
      <c r="A14" s="6">
        <v>45450</v>
      </c>
      <c r="B14" s="16" t="s">
        <v>175</v>
      </c>
      <c r="D14" s="16" t="s">
        <v>36</v>
      </c>
      <c r="E14" s="16">
        <v>1000</v>
      </c>
      <c r="F14" s="16" t="s">
        <v>12</v>
      </c>
      <c r="G14" s="16">
        <v>240</v>
      </c>
      <c r="H14" s="16">
        <v>242</v>
      </c>
      <c r="I14" s="16">
        <v>236</v>
      </c>
      <c r="J14" s="16">
        <v>237.3</v>
      </c>
      <c r="K14" s="5">
        <f t="shared" si="0"/>
        <v>2.6999999999999886</v>
      </c>
      <c r="L14" s="5">
        <f t="shared" si="1"/>
        <v>2699.9999999999886</v>
      </c>
      <c r="M14" s="16" t="s">
        <v>32</v>
      </c>
    </row>
    <row r="15" spans="1:13">
      <c r="A15" s="6">
        <v>45453</v>
      </c>
      <c r="B15" s="16" t="s">
        <v>177</v>
      </c>
      <c r="D15" s="16" t="s">
        <v>36</v>
      </c>
      <c r="E15" s="16">
        <v>10</v>
      </c>
      <c r="F15" s="16" t="s">
        <v>10</v>
      </c>
      <c r="G15" s="16">
        <v>6260</v>
      </c>
      <c r="H15" s="16">
        <v>6290</v>
      </c>
      <c r="I15" s="16">
        <v>6450</v>
      </c>
      <c r="J15" s="16">
        <v>6245</v>
      </c>
      <c r="K15" s="5">
        <f t="shared" si="0"/>
        <v>-15</v>
      </c>
      <c r="L15" s="5">
        <f t="shared" si="1"/>
        <v>-150</v>
      </c>
      <c r="M15" s="16" t="s">
        <v>33</v>
      </c>
    </row>
    <row r="16" spans="1:13">
      <c r="A16" s="6">
        <v>45453</v>
      </c>
      <c r="B16" s="16" t="s">
        <v>174</v>
      </c>
      <c r="D16" s="16" t="s">
        <v>36</v>
      </c>
      <c r="E16" s="16">
        <v>1000</v>
      </c>
      <c r="F16" s="16" t="s">
        <v>12</v>
      </c>
      <c r="G16" s="16">
        <v>253</v>
      </c>
      <c r="H16" s="16">
        <v>255</v>
      </c>
      <c r="I16" s="16">
        <v>250</v>
      </c>
      <c r="J16" s="16">
        <v>252</v>
      </c>
      <c r="K16" s="5">
        <f t="shared" si="0"/>
        <v>1</v>
      </c>
      <c r="L16" s="5">
        <f t="shared" si="1"/>
        <v>1000</v>
      </c>
      <c r="M16" s="16" t="s">
        <v>32</v>
      </c>
    </row>
    <row r="17" spans="1:13">
      <c r="A17" s="6">
        <v>45454</v>
      </c>
      <c r="B17" s="16" t="s">
        <v>175</v>
      </c>
      <c r="D17" s="16" t="s">
        <v>36</v>
      </c>
      <c r="E17" s="16">
        <v>1000</v>
      </c>
      <c r="F17" s="16" t="s">
        <v>12</v>
      </c>
      <c r="G17" s="16">
        <v>234.7</v>
      </c>
      <c r="H17" s="16">
        <v>236.7</v>
      </c>
      <c r="I17" s="16">
        <v>232</v>
      </c>
      <c r="J17" s="16">
        <v>233.1</v>
      </c>
      <c r="K17" s="5">
        <f t="shared" si="0"/>
        <v>1.5999999999999943</v>
      </c>
      <c r="L17" s="5">
        <f t="shared" si="1"/>
        <v>1599.9999999999943</v>
      </c>
      <c r="M17" s="16" t="s">
        <v>32</v>
      </c>
    </row>
    <row r="18" spans="1:13">
      <c r="A18" s="6">
        <v>45454</v>
      </c>
      <c r="B18" s="16" t="s">
        <v>42</v>
      </c>
      <c r="D18" s="16" t="s">
        <v>36</v>
      </c>
      <c r="E18" s="16">
        <v>20</v>
      </c>
      <c r="F18" s="16" t="s">
        <v>12</v>
      </c>
      <c r="G18" s="16">
        <v>71100</v>
      </c>
      <c r="H18" s="16">
        <v>71300</v>
      </c>
      <c r="I18" s="16">
        <v>70800</v>
      </c>
      <c r="J18" s="16">
        <v>71020</v>
      </c>
      <c r="K18" s="5">
        <f t="shared" si="0"/>
        <v>80</v>
      </c>
      <c r="L18" s="5">
        <f t="shared" si="1"/>
        <v>1600</v>
      </c>
      <c r="M18" s="16" t="s">
        <v>32</v>
      </c>
    </row>
    <row r="19" spans="1:13">
      <c r="A19" s="6">
        <v>45454</v>
      </c>
      <c r="B19" s="16" t="s">
        <v>37</v>
      </c>
      <c r="D19" s="16" t="s">
        <v>36</v>
      </c>
      <c r="E19" s="16">
        <v>10</v>
      </c>
      <c r="F19" s="16" t="s">
        <v>10</v>
      </c>
      <c r="G19" s="16">
        <v>89350</v>
      </c>
      <c r="H19" s="16">
        <v>88900</v>
      </c>
      <c r="I19" s="16">
        <v>90000</v>
      </c>
      <c r="J19" s="16">
        <v>88900</v>
      </c>
      <c r="K19" s="5">
        <f t="shared" si="0"/>
        <v>-450</v>
      </c>
      <c r="L19" s="5">
        <f t="shared" si="1"/>
        <v>-4500</v>
      </c>
      <c r="M19" s="16" t="s">
        <v>33</v>
      </c>
    </row>
    <row r="20" spans="1:13">
      <c r="A20" s="6">
        <v>45454</v>
      </c>
      <c r="B20" s="16" t="s">
        <v>174</v>
      </c>
      <c r="D20" s="16" t="s">
        <v>36</v>
      </c>
      <c r="E20" s="16">
        <v>1000</v>
      </c>
      <c r="F20" s="16" t="s">
        <v>10</v>
      </c>
      <c r="G20" s="16">
        <v>252.6</v>
      </c>
      <c r="H20" s="16">
        <v>250.4</v>
      </c>
      <c r="I20" s="16">
        <v>256</v>
      </c>
      <c r="J20" s="16">
        <v>253.3</v>
      </c>
      <c r="K20" s="5">
        <f t="shared" si="0"/>
        <v>0.70000000000001705</v>
      </c>
      <c r="L20" s="5">
        <f t="shared" si="1"/>
        <v>700.00000000001705</v>
      </c>
      <c r="M20" s="16" t="s">
        <v>32</v>
      </c>
    </row>
    <row r="21" spans="1:13">
      <c r="A21" s="6">
        <v>45455</v>
      </c>
      <c r="B21" s="16" t="s">
        <v>174</v>
      </c>
      <c r="D21" s="16" t="s">
        <v>36</v>
      </c>
      <c r="E21" s="16">
        <v>1000</v>
      </c>
      <c r="F21" s="16" t="s">
        <v>12</v>
      </c>
      <c r="G21" s="16">
        <v>255</v>
      </c>
      <c r="H21" s="16">
        <v>258</v>
      </c>
      <c r="I21" s="16">
        <v>252</v>
      </c>
      <c r="J21" s="16">
        <v>258</v>
      </c>
      <c r="K21" s="5">
        <f t="shared" si="0"/>
        <v>-3</v>
      </c>
      <c r="L21" s="5">
        <f t="shared" si="1"/>
        <v>-3000</v>
      </c>
      <c r="M21" s="16" t="s">
        <v>33</v>
      </c>
    </row>
    <row r="22" spans="1:13">
      <c r="A22" s="6">
        <v>45456</v>
      </c>
      <c r="B22" s="16" t="s">
        <v>174</v>
      </c>
      <c r="D22" s="16" t="s">
        <v>36</v>
      </c>
      <c r="E22" s="16">
        <v>1000</v>
      </c>
      <c r="F22" s="16" t="s">
        <v>12</v>
      </c>
      <c r="G22" s="16">
        <v>259</v>
      </c>
      <c r="H22" s="16">
        <v>260.2</v>
      </c>
      <c r="I22" s="16">
        <v>257</v>
      </c>
      <c r="J22" s="16">
        <v>260.2</v>
      </c>
      <c r="K22" s="5">
        <f t="shared" si="0"/>
        <v>-1.1999999999999886</v>
      </c>
      <c r="L22" s="5">
        <f t="shared" si="1"/>
        <v>-1199.9999999999886</v>
      </c>
      <c r="M22" s="16" t="s">
        <v>33</v>
      </c>
    </row>
    <row r="23" spans="1:13">
      <c r="A23" s="6">
        <v>45456</v>
      </c>
      <c r="B23" s="16" t="s">
        <v>176</v>
      </c>
      <c r="D23" s="16" t="s">
        <v>36</v>
      </c>
      <c r="E23" s="16">
        <v>10</v>
      </c>
      <c r="F23" s="16" t="s">
        <v>12</v>
      </c>
      <c r="G23" s="16">
        <v>6510</v>
      </c>
      <c r="H23" s="16">
        <v>6560</v>
      </c>
      <c r="I23" s="16">
        <v>6410</v>
      </c>
      <c r="J23" s="16">
        <v>6560</v>
      </c>
      <c r="K23" s="5">
        <f t="shared" si="0"/>
        <v>-50</v>
      </c>
      <c r="L23" s="5">
        <f t="shared" si="1"/>
        <v>-500</v>
      </c>
      <c r="M23" s="16" t="s">
        <v>33</v>
      </c>
    </row>
    <row r="24" spans="1:13">
      <c r="A24" s="6">
        <v>45457</v>
      </c>
      <c r="B24" s="16" t="s">
        <v>177</v>
      </c>
      <c r="D24" s="16" t="s">
        <v>36</v>
      </c>
      <c r="E24" s="16">
        <v>10</v>
      </c>
      <c r="F24" s="16" t="s">
        <v>12</v>
      </c>
      <c r="G24" s="16">
        <v>6530</v>
      </c>
      <c r="H24" s="16">
        <v>6600</v>
      </c>
      <c r="I24" s="16">
        <v>6410</v>
      </c>
      <c r="J24" s="16">
        <v>6600</v>
      </c>
      <c r="K24" s="5">
        <f t="shared" si="0"/>
        <v>-70</v>
      </c>
      <c r="L24" s="5">
        <f t="shared" si="1"/>
        <v>-700</v>
      </c>
      <c r="M24" s="16" t="s">
        <v>33</v>
      </c>
    </row>
    <row r="25" spans="1:13">
      <c r="A25" s="6">
        <v>45461</v>
      </c>
      <c r="B25" s="16" t="s">
        <v>37</v>
      </c>
      <c r="D25" s="16" t="s">
        <v>36</v>
      </c>
      <c r="E25" s="16">
        <v>10</v>
      </c>
      <c r="F25" s="16" t="s">
        <v>10</v>
      </c>
      <c r="G25" s="16">
        <v>88400</v>
      </c>
      <c r="H25" s="16">
        <v>88000</v>
      </c>
      <c r="I25" s="16">
        <v>88800</v>
      </c>
      <c r="J25" s="16">
        <v>88000</v>
      </c>
      <c r="K25" s="5">
        <f t="shared" si="0"/>
        <v>-400</v>
      </c>
      <c r="L25" s="5">
        <f t="shared" si="1"/>
        <v>-4000</v>
      </c>
      <c r="M25" s="16" t="s">
        <v>33</v>
      </c>
    </row>
    <row r="26" spans="1:13">
      <c r="A26" s="6">
        <v>45461</v>
      </c>
      <c r="B26" s="16" t="s">
        <v>175</v>
      </c>
      <c r="D26" s="16" t="s">
        <v>36</v>
      </c>
      <c r="E26" s="16">
        <v>1000</v>
      </c>
      <c r="F26" s="16" t="s">
        <v>10</v>
      </c>
      <c r="G26" s="16">
        <v>230.5</v>
      </c>
      <c r="H26" s="16">
        <v>228.5</v>
      </c>
      <c r="I26" s="16">
        <v>234</v>
      </c>
      <c r="J26" s="16">
        <v>231.3</v>
      </c>
      <c r="K26" s="5">
        <f t="shared" si="0"/>
        <v>0.80000000000001137</v>
      </c>
      <c r="L26" s="5">
        <f t="shared" si="1"/>
        <v>800.00000000001137</v>
      </c>
      <c r="M26" s="16" t="s">
        <v>32</v>
      </c>
    </row>
    <row r="27" spans="1:13">
      <c r="A27" s="6">
        <v>45462</v>
      </c>
      <c r="B27" s="16" t="s">
        <v>37</v>
      </c>
      <c r="D27" s="16" t="s">
        <v>36</v>
      </c>
      <c r="E27" s="16">
        <v>10</v>
      </c>
      <c r="F27" s="16" t="s">
        <v>10</v>
      </c>
      <c r="G27" s="16">
        <v>88850</v>
      </c>
      <c r="H27" s="16">
        <v>88450</v>
      </c>
      <c r="I27" s="16">
        <v>89500</v>
      </c>
      <c r="J27" s="16">
        <v>89050</v>
      </c>
      <c r="K27" s="5">
        <f t="shared" si="0"/>
        <v>200</v>
      </c>
      <c r="L27" s="5">
        <f t="shared" si="1"/>
        <v>2000</v>
      </c>
      <c r="M27" s="16" t="s">
        <v>32</v>
      </c>
    </row>
    <row r="28" spans="1:13">
      <c r="A28" s="6">
        <v>45462</v>
      </c>
      <c r="B28" s="16" t="s">
        <v>175</v>
      </c>
      <c r="D28" s="16" t="s">
        <v>36</v>
      </c>
      <c r="E28" s="16">
        <v>1000</v>
      </c>
      <c r="F28" s="16" t="s">
        <v>10</v>
      </c>
      <c r="G28" s="16">
        <v>232.3</v>
      </c>
      <c r="H28" s="16">
        <v>230.3</v>
      </c>
      <c r="I28" s="16">
        <v>235</v>
      </c>
      <c r="J28" s="16">
        <v>233.6</v>
      </c>
      <c r="K28" s="5">
        <f t="shared" si="0"/>
        <v>1.2999999999999829</v>
      </c>
      <c r="L28" s="5">
        <f t="shared" si="1"/>
        <v>1299.9999999999829</v>
      </c>
      <c r="M28" s="16" t="s">
        <v>32</v>
      </c>
    </row>
    <row r="29" spans="1:13">
      <c r="A29" s="6">
        <v>45462</v>
      </c>
      <c r="B29" s="16" t="s">
        <v>45</v>
      </c>
      <c r="D29" s="16" t="s">
        <v>36</v>
      </c>
      <c r="E29" s="16">
        <v>1250</v>
      </c>
      <c r="F29" s="16" t="s">
        <v>10</v>
      </c>
      <c r="G29" s="16">
        <v>242</v>
      </c>
      <c r="H29" s="16">
        <v>239</v>
      </c>
      <c r="I29" s="16">
        <v>248</v>
      </c>
      <c r="J29" s="16">
        <v>240</v>
      </c>
      <c r="K29" s="5">
        <f t="shared" si="0"/>
        <v>-2</v>
      </c>
      <c r="L29" s="5">
        <f t="shared" si="1"/>
        <v>-2500</v>
      </c>
      <c r="M29" s="16" t="s">
        <v>33</v>
      </c>
    </row>
    <row r="30" spans="1:13">
      <c r="A30" s="6">
        <v>45463</v>
      </c>
      <c r="B30" s="16" t="s">
        <v>174</v>
      </c>
      <c r="D30" s="16" t="s">
        <v>36</v>
      </c>
      <c r="E30" s="16">
        <v>1000</v>
      </c>
      <c r="F30" s="16" t="s">
        <v>12</v>
      </c>
      <c r="G30" s="16">
        <v>260.7</v>
      </c>
      <c r="H30" s="16">
        <v>263</v>
      </c>
      <c r="I30" s="16">
        <v>258</v>
      </c>
      <c r="K30" s="5">
        <f t="shared" si="0"/>
        <v>260.7</v>
      </c>
      <c r="L30" s="5">
        <f t="shared" si="1"/>
        <v>260700</v>
      </c>
    </row>
    <row r="31" spans="1:13">
      <c r="A31" s="6">
        <v>45463</v>
      </c>
      <c r="B31" s="16" t="s">
        <v>42</v>
      </c>
      <c r="D31" s="16" t="s">
        <v>36</v>
      </c>
      <c r="E31" s="16">
        <v>20</v>
      </c>
      <c r="F31" s="16" t="s">
        <v>12</v>
      </c>
      <c r="G31" s="16">
        <v>71900</v>
      </c>
      <c r="H31" s="16">
        <v>72200</v>
      </c>
      <c r="I31" s="16">
        <v>71600</v>
      </c>
      <c r="J31" s="16">
        <v>72050</v>
      </c>
      <c r="K31" s="5">
        <f t="shared" si="0"/>
        <v>-150</v>
      </c>
      <c r="L31" s="5">
        <f t="shared" si="1"/>
        <v>-3000</v>
      </c>
      <c r="M31" s="16" t="s">
        <v>33</v>
      </c>
    </row>
    <row r="32" spans="1:13">
      <c r="A32" s="6">
        <v>45464</v>
      </c>
      <c r="B32" s="16" t="s">
        <v>42</v>
      </c>
      <c r="D32" s="16" t="s">
        <v>36</v>
      </c>
      <c r="E32" s="16">
        <v>20</v>
      </c>
      <c r="F32" s="16" t="s">
        <v>12</v>
      </c>
      <c r="G32" s="16">
        <v>72450</v>
      </c>
      <c r="H32" s="16">
        <v>72550</v>
      </c>
      <c r="I32" s="16">
        <v>72000</v>
      </c>
      <c r="J32" s="16">
        <v>72150</v>
      </c>
      <c r="K32" s="5">
        <f t="shared" si="0"/>
        <v>300</v>
      </c>
      <c r="L32" s="5">
        <f t="shared" si="1"/>
        <v>6000</v>
      </c>
      <c r="M32" s="16" t="s">
        <v>32</v>
      </c>
    </row>
    <row r="33" spans="1:13">
      <c r="A33" s="6">
        <v>45464</v>
      </c>
      <c r="B33" s="16" t="s">
        <v>37</v>
      </c>
      <c r="D33" s="16" t="s">
        <v>36</v>
      </c>
      <c r="E33" s="16">
        <v>10</v>
      </c>
      <c r="F33" s="16" t="s">
        <v>12</v>
      </c>
      <c r="G33" s="16">
        <v>89400</v>
      </c>
      <c r="H33" s="16">
        <v>89800</v>
      </c>
      <c r="I33" s="16">
        <v>88800</v>
      </c>
      <c r="J33" s="16">
        <v>89140</v>
      </c>
      <c r="K33" s="5">
        <f t="shared" si="0"/>
        <v>260</v>
      </c>
      <c r="L33" s="5">
        <f t="shared" si="1"/>
        <v>2600</v>
      </c>
      <c r="M33" s="16" t="s">
        <v>32</v>
      </c>
    </row>
    <row r="34" spans="1:13">
      <c r="A34" s="6">
        <v>45464</v>
      </c>
      <c r="B34" s="16" t="s">
        <v>45</v>
      </c>
      <c r="D34" s="16" t="s">
        <v>36</v>
      </c>
      <c r="E34" s="16">
        <v>1250</v>
      </c>
      <c r="F34" s="16" t="s">
        <v>12</v>
      </c>
      <c r="G34" s="16">
        <v>226.5</v>
      </c>
      <c r="H34" s="16">
        <v>232</v>
      </c>
      <c r="I34" s="16">
        <v>218</v>
      </c>
      <c r="J34" s="16">
        <v>225.5</v>
      </c>
      <c r="K34" s="5">
        <f t="shared" si="0"/>
        <v>1</v>
      </c>
      <c r="L34" s="5">
        <f t="shared" si="1"/>
        <v>1250</v>
      </c>
      <c r="M34" s="16" t="s">
        <v>32</v>
      </c>
    </row>
    <row r="35" spans="1:13">
      <c r="A35" s="6">
        <v>45467</v>
      </c>
      <c r="B35" s="16" t="s">
        <v>176</v>
      </c>
      <c r="D35" s="16" t="s">
        <v>36</v>
      </c>
      <c r="E35" s="16">
        <v>10</v>
      </c>
      <c r="F35" s="16" t="s">
        <v>10</v>
      </c>
      <c r="G35" s="16">
        <v>6740</v>
      </c>
      <c r="H35" s="16">
        <v>6670</v>
      </c>
      <c r="I35" s="16">
        <v>6870</v>
      </c>
      <c r="J35" s="16">
        <v>6772</v>
      </c>
      <c r="K35" s="5">
        <f t="shared" si="0"/>
        <v>32</v>
      </c>
      <c r="L35" s="5">
        <f t="shared" si="1"/>
        <v>320</v>
      </c>
      <c r="M35" s="16" t="s">
        <v>32</v>
      </c>
    </row>
    <row r="36" spans="1:13">
      <c r="A36" s="6">
        <v>45467</v>
      </c>
      <c r="B36" s="16" t="s">
        <v>174</v>
      </c>
      <c r="D36" s="16" t="s">
        <v>36</v>
      </c>
      <c r="E36" s="16">
        <v>1000</v>
      </c>
      <c r="F36" s="16" t="s">
        <v>12</v>
      </c>
      <c r="G36" s="16">
        <v>258.5</v>
      </c>
      <c r="H36" s="16">
        <v>260.5</v>
      </c>
      <c r="I36" s="16">
        <v>256</v>
      </c>
      <c r="J36" s="16">
        <v>257.39999999999998</v>
      </c>
      <c r="K36" s="5">
        <f t="shared" si="0"/>
        <v>1.1000000000000227</v>
      </c>
      <c r="L36" s="5">
        <f t="shared" si="1"/>
        <v>1100.0000000000227</v>
      </c>
      <c r="M36" s="16" t="s">
        <v>32</v>
      </c>
    </row>
    <row r="37" spans="1:13">
      <c r="A37" s="6">
        <v>45468</v>
      </c>
      <c r="B37" s="16" t="s">
        <v>181</v>
      </c>
      <c r="D37" s="16" t="s">
        <v>36</v>
      </c>
      <c r="E37" s="16">
        <v>250</v>
      </c>
      <c r="F37" s="16" t="s">
        <v>10</v>
      </c>
      <c r="G37" s="16">
        <v>244</v>
      </c>
      <c r="H37" s="16">
        <v>237</v>
      </c>
      <c r="I37" s="16">
        <v>256</v>
      </c>
      <c r="J37" s="16">
        <v>246.5</v>
      </c>
      <c r="K37" s="5">
        <f t="shared" si="0"/>
        <v>2.5</v>
      </c>
      <c r="L37" s="5">
        <f t="shared" si="1"/>
        <v>625</v>
      </c>
      <c r="M37" s="16" t="s">
        <v>32</v>
      </c>
    </row>
    <row r="38" spans="1:13">
      <c r="A38" s="6">
        <v>45468</v>
      </c>
      <c r="B38" s="16" t="s">
        <v>37</v>
      </c>
      <c r="D38" s="16" t="s">
        <v>36</v>
      </c>
      <c r="E38" s="16">
        <v>10</v>
      </c>
      <c r="F38" s="16" t="s">
        <v>10</v>
      </c>
      <c r="G38" s="16">
        <v>91000</v>
      </c>
      <c r="H38" s="16">
        <v>90600</v>
      </c>
      <c r="I38" s="16">
        <v>91700</v>
      </c>
      <c r="J38" s="16">
        <v>91100</v>
      </c>
      <c r="K38" s="5">
        <f t="shared" si="0"/>
        <v>100</v>
      </c>
      <c r="L38" s="5">
        <f t="shared" si="1"/>
        <v>1000</v>
      </c>
      <c r="M38" s="16" t="s">
        <v>32</v>
      </c>
    </row>
    <row r="39" spans="1:13">
      <c r="A39" s="6">
        <v>45468</v>
      </c>
      <c r="B39" s="16" t="s">
        <v>176</v>
      </c>
      <c r="D39" s="16" t="s">
        <v>36</v>
      </c>
      <c r="E39" s="16">
        <v>10</v>
      </c>
      <c r="F39" s="16" t="s">
        <v>10</v>
      </c>
      <c r="G39" s="16">
        <v>6780</v>
      </c>
      <c r="H39" s="16">
        <v>6740</v>
      </c>
      <c r="I39" s="16">
        <v>6850</v>
      </c>
      <c r="J39" s="16">
        <v>6806</v>
      </c>
      <c r="K39" s="5">
        <f t="shared" si="0"/>
        <v>26</v>
      </c>
      <c r="L39" s="5">
        <f t="shared" si="1"/>
        <v>260</v>
      </c>
      <c r="M39" s="16" t="s">
        <v>32</v>
      </c>
    </row>
    <row r="40" spans="1:13">
      <c r="A40" s="6">
        <v>45469</v>
      </c>
      <c r="B40" s="16" t="s">
        <v>37</v>
      </c>
      <c r="D40" s="16" t="s">
        <v>36</v>
      </c>
      <c r="E40" s="16">
        <v>10</v>
      </c>
      <c r="F40" s="16" t="s">
        <v>10</v>
      </c>
      <c r="G40" s="16">
        <v>89400</v>
      </c>
      <c r="H40" s="16">
        <v>89000</v>
      </c>
      <c r="I40" s="16">
        <v>90000</v>
      </c>
      <c r="J40" s="16">
        <v>89510</v>
      </c>
      <c r="K40" s="5">
        <f t="shared" si="0"/>
        <v>110</v>
      </c>
      <c r="L40" s="5">
        <f t="shared" si="1"/>
        <v>1100</v>
      </c>
      <c r="M40" s="16" t="s">
        <v>32</v>
      </c>
    </row>
    <row r="41" spans="1:13">
      <c r="A41" s="6">
        <v>45470</v>
      </c>
      <c r="B41" s="16" t="s">
        <v>177</v>
      </c>
      <c r="D41" s="16" t="s">
        <v>36</v>
      </c>
      <c r="E41" s="16">
        <v>1000</v>
      </c>
      <c r="F41" s="16" t="s">
        <v>10</v>
      </c>
      <c r="G41" s="16">
        <v>6740</v>
      </c>
      <c r="H41" s="16">
        <v>6670</v>
      </c>
      <c r="I41" s="16">
        <v>6870</v>
      </c>
      <c r="J41" s="16"/>
      <c r="K41" s="5">
        <f t="shared" si="0"/>
        <v>-6740</v>
      </c>
      <c r="L41" s="5">
        <f t="shared" si="1"/>
        <v>-6740000</v>
      </c>
      <c r="M41" s="16"/>
    </row>
    <row r="42" spans="1:13">
      <c r="A42" s="6"/>
      <c r="B42" s="16"/>
      <c r="D42" s="16"/>
      <c r="E42" s="16"/>
      <c r="H42" s="16"/>
      <c r="I42" s="16"/>
      <c r="J42" s="16"/>
      <c r="K42" s="5">
        <f t="shared" si="0"/>
        <v>0</v>
      </c>
      <c r="L42" s="5">
        <f t="shared" si="1"/>
        <v>0</v>
      </c>
      <c r="M42" s="16"/>
    </row>
    <row r="43" spans="1:13">
      <c r="A43" s="6"/>
      <c r="B43" s="16"/>
      <c r="D43" s="16"/>
      <c r="E43" s="16"/>
      <c r="H43" s="16"/>
      <c r="I43" s="16"/>
      <c r="J43" s="16"/>
      <c r="K43" s="5"/>
      <c r="L43" s="5"/>
      <c r="M43" s="16"/>
    </row>
    <row r="44" spans="1:13">
      <c r="A44" s="6"/>
      <c r="B44" s="16"/>
      <c r="D44" s="16"/>
      <c r="E44" s="16"/>
      <c r="H44" s="16"/>
      <c r="I44" s="16"/>
      <c r="J44" s="16"/>
      <c r="K44" s="5"/>
      <c r="L44" s="5"/>
      <c r="M44" s="16"/>
    </row>
    <row r="45" spans="1:13">
      <c r="A45" s="6"/>
      <c r="B45" s="16"/>
      <c r="D45" s="16"/>
      <c r="E45" s="16"/>
      <c r="H45" s="16"/>
      <c r="I45" s="16"/>
      <c r="J45" s="16"/>
      <c r="K45" s="5"/>
      <c r="L45" s="5"/>
      <c r="M45" s="16"/>
    </row>
    <row r="46" spans="1:13">
      <c r="K46" s="5">
        <f t="shared" si="0"/>
        <v>0</v>
      </c>
      <c r="L46" s="5">
        <f t="shared" si="1"/>
        <v>0</v>
      </c>
    </row>
    <row r="48" spans="1:13">
      <c r="F48" s="36" t="s">
        <v>219</v>
      </c>
      <c r="G48" s="37"/>
      <c r="H48" s="37"/>
      <c r="I48" s="37"/>
      <c r="J48" s="37"/>
      <c r="K48" s="37"/>
      <c r="L48" s="38"/>
    </row>
    <row r="49" spans="6:12" ht="30">
      <c r="F49" s="18" t="s">
        <v>21</v>
      </c>
      <c r="G49" s="7" t="s">
        <v>22</v>
      </c>
      <c r="H49" s="7" t="s">
        <v>23</v>
      </c>
      <c r="I49" s="7" t="s">
        <v>24</v>
      </c>
      <c r="J49" s="7" t="s">
        <v>25</v>
      </c>
      <c r="K49" s="7" t="s">
        <v>26</v>
      </c>
      <c r="L49" s="8" t="s">
        <v>27</v>
      </c>
    </row>
    <row r="50" spans="6:12">
      <c r="F50" s="19" t="s">
        <v>155</v>
      </c>
      <c r="G50" s="9">
        <v>32</v>
      </c>
      <c r="H50" s="9"/>
      <c r="I50" s="9">
        <v>32</v>
      </c>
      <c r="J50" s="10">
        <v>22</v>
      </c>
      <c r="K50" s="11">
        <f t="shared" ref="K50" si="2">+J50/I50</f>
        <v>0.6875</v>
      </c>
      <c r="L50" s="12">
        <v>26200</v>
      </c>
    </row>
    <row r="51" spans="6:12">
      <c r="F51" s="20"/>
      <c r="G51" s="13"/>
      <c r="H51" s="13"/>
      <c r="I51" s="13"/>
      <c r="J51" s="13"/>
      <c r="K51" s="14"/>
      <c r="L51" s="15"/>
    </row>
  </sheetData>
  <mergeCells count="1">
    <mergeCell ref="F48:L4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5" sqref="E15"/>
    </sheetView>
  </sheetViews>
  <sheetFormatPr defaultRowHeight="15"/>
  <cols>
    <col min="1" max="1" width="14.85546875" customWidth="1"/>
    <col min="2" max="2" width="15" customWidth="1"/>
    <col min="9" max="9" width="13.7109375" customWidth="1"/>
    <col min="17" max="17" width="15.42578125" customWidth="1"/>
  </cols>
  <sheetData/>
  <pageMargins left="0.7" right="0.7" top="0.75" bottom="0.75" header="0.3" footer="0.3"/>
  <pageSetup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55"/>
  <sheetViews>
    <sheetView topLeftCell="A31" workbookViewId="0">
      <selection activeCell="H61" sqref="H61"/>
    </sheetView>
  </sheetViews>
  <sheetFormatPr defaultRowHeight="15"/>
  <cols>
    <col min="1" max="1" width="13.5703125" style="16" customWidth="1"/>
    <col min="2" max="2" width="18.42578125" customWidth="1"/>
    <col min="3" max="3" width="15" customWidth="1"/>
    <col min="4" max="4" width="11.5703125" style="16" customWidth="1"/>
    <col min="5" max="5" width="10.140625" style="16" customWidth="1"/>
    <col min="6" max="6" width="20" customWidth="1"/>
    <col min="7" max="7" width="11.28515625" customWidth="1"/>
    <col min="8" max="8" width="11.140625" customWidth="1"/>
    <col min="9" max="9" width="11" customWidth="1"/>
    <col min="10" max="10" width="10.85546875" customWidth="1"/>
    <col min="11" max="11" width="10.28515625" customWidth="1"/>
  </cols>
  <sheetData>
    <row r="1" spans="1:12">
      <c r="A1" s="1" t="s">
        <v>0</v>
      </c>
      <c r="B1" s="1" t="s">
        <v>1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45505</v>
      </c>
      <c r="B2" s="16" t="s">
        <v>174</v>
      </c>
      <c r="C2" s="16" t="s">
        <v>35</v>
      </c>
      <c r="D2" s="16">
        <v>1000</v>
      </c>
      <c r="E2" s="16" t="s">
        <v>12</v>
      </c>
      <c r="F2" s="16">
        <v>252</v>
      </c>
      <c r="G2" s="16">
        <v>254</v>
      </c>
      <c r="H2" s="16">
        <v>249</v>
      </c>
      <c r="I2" s="16">
        <v>250</v>
      </c>
      <c r="J2" s="5">
        <f t="shared" ref="J2:J48" si="0">IF(E2="BUY",I2-F2,F2-I2)</f>
        <v>2</v>
      </c>
      <c r="K2" s="5">
        <f t="shared" ref="K2:K48" si="1">(J2*D2)</f>
        <v>2000</v>
      </c>
      <c r="L2" s="16" t="s">
        <v>32</v>
      </c>
    </row>
    <row r="3" spans="1:12">
      <c r="A3" s="6">
        <v>45506</v>
      </c>
      <c r="B3" s="16" t="s">
        <v>181</v>
      </c>
      <c r="C3" s="16" t="s">
        <v>36</v>
      </c>
      <c r="D3" s="16">
        <v>250</v>
      </c>
      <c r="E3" s="16" t="s">
        <v>10</v>
      </c>
      <c r="F3" s="16">
        <v>167.5</v>
      </c>
      <c r="G3" s="16">
        <v>164.5</v>
      </c>
      <c r="H3" s="16">
        <v>173</v>
      </c>
      <c r="I3" s="16">
        <v>171.1</v>
      </c>
      <c r="J3" s="5">
        <f t="shared" si="0"/>
        <v>3.5999999999999943</v>
      </c>
      <c r="K3" s="5">
        <f t="shared" si="1"/>
        <v>899.99999999999864</v>
      </c>
      <c r="L3" s="16" t="s">
        <v>32</v>
      </c>
    </row>
    <row r="4" spans="1:12">
      <c r="A4" s="6">
        <v>45506</v>
      </c>
      <c r="B4" s="16" t="s">
        <v>37</v>
      </c>
      <c r="C4" s="16" t="s">
        <v>36</v>
      </c>
      <c r="D4" s="16">
        <v>10</v>
      </c>
      <c r="E4" s="16" t="s">
        <v>10</v>
      </c>
      <c r="F4" s="16">
        <v>84300</v>
      </c>
      <c r="G4" s="16">
        <v>83800</v>
      </c>
      <c r="H4" s="16">
        <v>85200</v>
      </c>
      <c r="I4" s="16">
        <v>83800</v>
      </c>
      <c r="J4" s="5">
        <f t="shared" si="0"/>
        <v>-500</v>
      </c>
      <c r="K4" s="5">
        <f t="shared" si="1"/>
        <v>-5000</v>
      </c>
      <c r="L4" s="16" t="s">
        <v>33</v>
      </c>
    </row>
    <row r="5" spans="1:12">
      <c r="A5" s="6">
        <v>45506</v>
      </c>
      <c r="B5" s="16" t="s">
        <v>174</v>
      </c>
      <c r="C5" s="16" t="s">
        <v>36</v>
      </c>
      <c r="D5" s="16">
        <v>1000</v>
      </c>
      <c r="E5" s="16" t="s">
        <v>12</v>
      </c>
      <c r="F5" s="16">
        <v>253.1</v>
      </c>
      <c r="G5" s="16">
        <v>255.3</v>
      </c>
      <c r="H5" s="16">
        <v>250</v>
      </c>
      <c r="I5" s="16">
        <v>250.35</v>
      </c>
      <c r="J5" s="5">
        <f t="shared" si="0"/>
        <v>2.75</v>
      </c>
      <c r="K5" s="5">
        <f t="shared" si="1"/>
        <v>2750</v>
      </c>
      <c r="L5" s="16" t="s">
        <v>32</v>
      </c>
    </row>
    <row r="6" spans="1:12">
      <c r="A6" s="6">
        <v>45509</v>
      </c>
      <c r="B6" s="16" t="s">
        <v>42</v>
      </c>
      <c r="C6" s="16" t="s">
        <v>36</v>
      </c>
      <c r="D6" s="16">
        <v>20</v>
      </c>
      <c r="E6" s="16" t="s">
        <v>12</v>
      </c>
      <c r="F6" s="16">
        <v>69550</v>
      </c>
      <c r="G6" s="16">
        <v>69750</v>
      </c>
      <c r="H6" s="16">
        <v>69000</v>
      </c>
      <c r="I6" s="16">
        <v>69225</v>
      </c>
      <c r="J6" s="5">
        <f t="shared" si="0"/>
        <v>325</v>
      </c>
      <c r="K6" s="5">
        <f t="shared" si="1"/>
        <v>6500</v>
      </c>
      <c r="L6" s="16" t="s">
        <v>32</v>
      </c>
    </row>
    <row r="7" spans="1:12">
      <c r="A7" s="6">
        <v>45509</v>
      </c>
      <c r="B7" s="16" t="s">
        <v>174</v>
      </c>
      <c r="C7" s="16" t="s">
        <v>36</v>
      </c>
      <c r="D7" s="16">
        <v>1000</v>
      </c>
      <c r="E7" s="16" t="s">
        <v>12</v>
      </c>
      <c r="F7" s="16">
        <v>249</v>
      </c>
      <c r="G7" s="16">
        <v>251</v>
      </c>
      <c r="H7" s="16">
        <v>246</v>
      </c>
      <c r="I7" s="16">
        <v>246.5</v>
      </c>
      <c r="J7" s="5">
        <f t="shared" si="0"/>
        <v>2.5</v>
      </c>
      <c r="K7" s="5">
        <f t="shared" si="1"/>
        <v>2500</v>
      </c>
      <c r="L7" s="16" t="s">
        <v>32</v>
      </c>
    </row>
    <row r="8" spans="1:12">
      <c r="A8" s="6">
        <v>45509</v>
      </c>
      <c r="B8" s="16" t="s">
        <v>186</v>
      </c>
      <c r="C8" s="16" t="s">
        <v>35</v>
      </c>
      <c r="D8" s="16">
        <v>1000</v>
      </c>
      <c r="E8" s="16" t="s">
        <v>12</v>
      </c>
      <c r="F8" s="16">
        <v>211.5</v>
      </c>
      <c r="G8" s="16">
        <v>213.5</v>
      </c>
      <c r="H8" s="16">
        <v>208</v>
      </c>
      <c r="I8" s="16">
        <v>210.3</v>
      </c>
      <c r="J8" s="5">
        <f t="shared" si="0"/>
        <v>1.1999999999999886</v>
      </c>
      <c r="K8" s="5">
        <f t="shared" si="1"/>
        <v>1199.9999999999886</v>
      </c>
      <c r="L8" s="16" t="s">
        <v>32</v>
      </c>
    </row>
    <row r="9" spans="1:12">
      <c r="A9" s="6">
        <v>45510</v>
      </c>
      <c r="B9" s="16" t="s">
        <v>38</v>
      </c>
      <c r="C9" s="16" t="s">
        <v>36</v>
      </c>
      <c r="D9" s="16">
        <v>100</v>
      </c>
      <c r="E9" s="16" t="s">
        <v>10</v>
      </c>
      <c r="F9" s="16">
        <v>6160</v>
      </c>
      <c r="G9" s="16">
        <v>6120</v>
      </c>
      <c r="H9" s="16">
        <v>6230</v>
      </c>
      <c r="I9" s="16">
        <v>6183</v>
      </c>
      <c r="J9" s="5">
        <f t="shared" si="0"/>
        <v>23</v>
      </c>
      <c r="K9" s="5">
        <f t="shared" si="1"/>
        <v>2300</v>
      </c>
      <c r="L9" s="16" t="s">
        <v>32</v>
      </c>
    </row>
    <row r="10" spans="1:12">
      <c r="A10" s="6">
        <v>45510</v>
      </c>
      <c r="B10" s="16" t="s">
        <v>42</v>
      </c>
      <c r="C10" s="16" t="s">
        <v>36</v>
      </c>
      <c r="D10" s="16">
        <v>20</v>
      </c>
      <c r="E10" s="16" t="s">
        <v>12</v>
      </c>
      <c r="F10" s="16">
        <v>68800</v>
      </c>
      <c r="G10" s="16">
        <v>69000</v>
      </c>
      <c r="H10" s="16">
        <v>68500</v>
      </c>
      <c r="I10" s="16">
        <v>68700</v>
      </c>
      <c r="J10" s="5">
        <f t="shared" si="0"/>
        <v>100</v>
      </c>
      <c r="K10" s="5">
        <f t="shared" si="1"/>
        <v>2000</v>
      </c>
      <c r="L10" s="16" t="s">
        <v>32</v>
      </c>
    </row>
    <row r="11" spans="1:12">
      <c r="A11" s="6">
        <v>45511</v>
      </c>
      <c r="B11" s="16" t="s">
        <v>42</v>
      </c>
      <c r="C11" s="16" t="s">
        <v>36</v>
      </c>
      <c r="D11" s="16">
        <v>20</v>
      </c>
      <c r="E11" s="16" t="s">
        <v>12</v>
      </c>
      <c r="F11" s="16">
        <v>68700</v>
      </c>
      <c r="G11" s="16">
        <v>68900</v>
      </c>
      <c r="H11" s="16">
        <v>68400</v>
      </c>
      <c r="I11" s="16">
        <v>68900</v>
      </c>
      <c r="J11" s="5">
        <f t="shared" si="0"/>
        <v>-200</v>
      </c>
      <c r="K11" s="5">
        <f t="shared" si="1"/>
        <v>-4000</v>
      </c>
      <c r="L11" s="16" t="s">
        <v>33</v>
      </c>
    </row>
    <row r="12" spans="1:12">
      <c r="A12" s="6">
        <v>45511</v>
      </c>
      <c r="B12" s="16" t="s">
        <v>45</v>
      </c>
      <c r="C12" s="16" t="s">
        <v>36</v>
      </c>
      <c r="D12" s="16">
        <v>1250</v>
      </c>
      <c r="E12" s="16" t="s">
        <v>10</v>
      </c>
      <c r="F12" s="16">
        <v>172</v>
      </c>
      <c r="G12" s="16">
        <v>170</v>
      </c>
      <c r="H12" s="16">
        <v>177</v>
      </c>
      <c r="I12" s="16">
        <v>175.3</v>
      </c>
      <c r="J12" s="5">
        <f t="shared" si="0"/>
        <v>3.3000000000000114</v>
      </c>
      <c r="K12" s="5">
        <f t="shared" si="1"/>
        <v>4125.0000000000146</v>
      </c>
      <c r="L12" s="16" t="s">
        <v>32</v>
      </c>
    </row>
    <row r="13" spans="1:12">
      <c r="A13" s="6">
        <v>45511</v>
      </c>
      <c r="B13" s="16" t="s">
        <v>174</v>
      </c>
      <c r="C13" s="16" t="s">
        <v>35</v>
      </c>
      <c r="D13" s="16">
        <v>1000</v>
      </c>
      <c r="E13" s="16" t="s">
        <v>10</v>
      </c>
      <c r="F13" s="16">
        <v>245.4</v>
      </c>
      <c r="G13" s="16">
        <v>243.4</v>
      </c>
      <c r="H13" s="16">
        <v>248</v>
      </c>
      <c r="I13" s="16">
        <v>247.35</v>
      </c>
      <c r="J13" s="5">
        <f t="shared" si="0"/>
        <v>1.9499999999999886</v>
      </c>
      <c r="K13" s="5">
        <f t="shared" si="1"/>
        <v>1949.9999999999886</v>
      </c>
      <c r="L13" s="16" t="s">
        <v>32</v>
      </c>
    </row>
    <row r="14" spans="1:12">
      <c r="A14" s="6">
        <v>45512</v>
      </c>
      <c r="B14" s="16" t="s">
        <v>187</v>
      </c>
      <c r="C14" s="16" t="s">
        <v>35</v>
      </c>
      <c r="D14" s="16">
        <v>1250</v>
      </c>
      <c r="E14" s="16" t="s">
        <v>10</v>
      </c>
      <c r="F14" s="16">
        <v>2.5</v>
      </c>
      <c r="G14" s="16">
        <v>1</v>
      </c>
      <c r="H14" s="16">
        <v>5</v>
      </c>
      <c r="I14" s="16">
        <v>3</v>
      </c>
      <c r="J14" s="5">
        <f t="shared" si="0"/>
        <v>0.5</v>
      </c>
      <c r="K14" s="5">
        <f t="shared" si="1"/>
        <v>625</v>
      </c>
      <c r="L14" s="16" t="s">
        <v>32</v>
      </c>
    </row>
    <row r="15" spans="1:12">
      <c r="A15" s="6">
        <v>45512</v>
      </c>
      <c r="B15" s="16" t="s">
        <v>186</v>
      </c>
      <c r="C15" s="16" t="s">
        <v>35</v>
      </c>
      <c r="D15" s="16">
        <v>1000</v>
      </c>
      <c r="E15" s="16" t="s">
        <v>10</v>
      </c>
      <c r="F15" s="16">
        <v>212.3</v>
      </c>
      <c r="G15" s="16">
        <v>210.3</v>
      </c>
      <c r="H15" s="16">
        <v>215</v>
      </c>
      <c r="I15" s="16">
        <v>214.2</v>
      </c>
      <c r="J15" s="5">
        <f t="shared" si="0"/>
        <v>1.8999999999999773</v>
      </c>
      <c r="K15" s="5">
        <f t="shared" si="1"/>
        <v>1899.9999999999773</v>
      </c>
      <c r="L15" s="16" t="s">
        <v>32</v>
      </c>
    </row>
    <row r="16" spans="1:12">
      <c r="A16" s="6">
        <v>45512</v>
      </c>
      <c r="B16" s="16" t="s">
        <v>42</v>
      </c>
      <c r="C16" s="16" t="s">
        <v>36</v>
      </c>
      <c r="D16" s="16">
        <v>20</v>
      </c>
      <c r="E16" s="16" t="s">
        <v>12</v>
      </c>
      <c r="F16" s="16">
        <v>69050</v>
      </c>
      <c r="G16" s="16">
        <v>69250</v>
      </c>
      <c r="H16" s="16">
        <v>68700</v>
      </c>
      <c r="I16" s="16">
        <v>68930</v>
      </c>
      <c r="J16" s="5">
        <f t="shared" si="0"/>
        <v>120</v>
      </c>
      <c r="K16" s="5">
        <f t="shared" si="1"/>
        <v>2400</v>
      </c>
      <c r="L16" s="16" t="s">
        <v>32</v>
      </c>
    </row>
    <row r="17" spans="1:12">
      <c r="A17" s="6">
        <v>45513</v>
      </c>
      <c r="B17" s="16" t="s">
        <v>45</v>
      </c>
      <c r="C17" s="16" t="s">
        <v>36</v>
      </c>
      <c r="D17" s="16">
        <v>1250</v>
      </c>
      <c r="E17" s="16" t="s">
        <v>10</v>
      </c>
      <c r="F17" s="16">
        <v>181.5</v>
      </c>
      <c r="G17" s="16">
        <v>178</v>
      </c>
      <c r="H17" s="16">
        <v>185</v>
      </c>
      <c r="I17" s="16">
        <v>182.7</v>
      </c>
      <c r="J17" s="5">
        <f t="shared" si="0"/>
        <v>1.1999999999999886</v>
      </c>
      <c r="K17" s="5">
        <f t="shared" si="1"/>
        <v>1499.9999999999859</v>
      </c>
      <c r="L17" s="16" t="s">
        <v>32</v>
      </c>
    </row>
    <row r="18" spans="1:12">
      <c r="A18" s="6">
        <v>45513</v>
      </c>
      <c r="B18" s="16" t="s">
        <v>186</v>
      </c>
      <c r="C18" s="16" t="s">
        <v>36</v>
      </c>
      <c r="D18" s="16">
        <v>1000</v>
      </c>
      <c r="E18" s="16" t="s">
        <v>10</v>
      </c>
      <c r="F18" s="16">
        <v>215.5</v>
      </c>
      <c r="G18" s="16">
        <v>214</v>
      </c>
      <c r="H18" s="16">
        <v>217.5</v>
      </c>
      <c r="I18" s="16">
        <v>216.8</v>
      </c>
      <c r="J18" s="5">
        <f t="shared" si="0"/>
        <v>1.3000000000000114</v>
      </c>
      <c r="K18" s="5">
        <f t="shared" si="1"/>
        <v>1300.0000000000114</v>
      </c>
      <c r="L18" s="16" t="s">
        <v>32</v>
      </c>
    </row>
    <row r="19" spans="1:12">
      <c r="A19" s="6">
        <v>45516</v>
      </c>
      <c r="B19" s="16" t="s">
        <v>38</v>
      </c>
      <c r="C19" s="16" t="s">
        <v>36</v>
      </c>
      <c r="D19" s="16">
        <v>100</v>
      </c>
      <c r="E19" s="16" t="s">
        <v>10</v>
      </c>
      <c r="F19" s="16">
        <v>6510</v>
      </c>
      <c r="G19" s="16">
        <v>6460</v>
      </c>
      <c r="H19" s="16">
        <v>6470</v>
      </c>
      <c r="I19" s="16">
        <v>6547</v>
      </c>
      <c r="J19" s="5">
        <f t="shared" si="0"/>
        <v>37</v>
      </c>
      <c r="K19" s="5">
        <f t="shared" si="1"/>
        <v>3700</v>
      </c>
      <c r="L19" s="16" t="s">
        <v>32</v>
      </c>
    </row>
    <row r="20" spans="1:12">
      <c r="A20" s="6">
        <v>45516</v>
      </c>
      <c r="B20" s="16" t="s">
        <v>174</v>
      </c>
      <c r="C20" s="16" t="s">
        <v>36</v>
      </c>
      <c r="D20" s="16">
        <v>1000</v>
      </c>
      <c r="E20" s="16" t="s">
        <v>10</v>
      </c>
      <c r="F20" s="16">
        <v>259.8</v>
      </c>
      <c r="G20" s="16">
        <v>263</v>
      </c>
      <c r="H20" s="16">
        <v>257.8</v>
      </c>
      <c r="I20" s="16">
        <v>261</v>
      </c>
      <c r="J20" s="5">
        <f t="shared" si="0"/>
        <v>1.1999999999999886</v>
      </c>
      <c r="K20" s="5">
        <f t="shared" si="1"/>
        <v>1199.9999999999886</v>
      </c>
      <c r="L20" s="16" t="s">
        <v>32</v>
      </c>
    </row>
    <row r="21" spans="1:12">
      <c r="A21" s="6">
        <v>45516</v>
      </c>
      <c r="B21" s="16" t="s">
        <v>37</v>
      </c>
      <c r="C21" s="16" t="s">
        <v>36</v>
      </c>
      <c r="D21" s="16">
        <v>10</v>
      </c>
      <c r="E21" s="16" t="s">
        <v>10</v>
      </c>
      <c r="F21" s="16">
        <v>81500</v>
      </c>
      <c r="G21" s="16">
        <v>81000</v>
      </c>
      <c r="H21" s="16">
        <v>82300</v>
      </c>
      <c r="I21" s="16">
        <v>81100</v>
      </c>
      <c r="J21" s="5">
        <f t="shared" si="0"/>
        <v>-400</v>
      </c>
      <c r="K21" s="5">
        <f t="shared" si="1"/>
        <v>-4000</v>
      </c>
      <c r="L21" s="16" t="s">
        <v>33</v>
      </c>
    </row>
    <row r="22" spans="1:12">
      <c r="A22" s="6">
        <v>45517</v>
      </c>
      <c r="B22" s="16" t="s">
        <v>45</v>
      </c>
      <c r="C22" s="16" t="s">
        <v>36</v>
      </c>
      <c r="D22" s="16">
        <v>1250</v>
      </c>
      <c r="E22" s="16" t="s">
        <v>10</v>
      </c>
      <c r="F22" s="16">
        <v>184</v>
      </c>
      <c r="G22" s="16">
        <v>181</v>
      </c>
      <c r="H22" s="16">
        <v>188</v>
      </c>
      <c r="I22" s="16">
        <v>182.5</v>
      </c>
      <c r="J22" s="5">
        <f t="shared" si="0"/>
        <v>-1.5</v>
      </c>
      <c r="K22" s="5">
        <f t="shared" si="1"/>
        <v>-1875</v>
      </c>
      <c r="L22" s="16" t="s">
        <v>33</v>
      </c>
    </row>
    <row r="23" spans="1:12">
      <c r="A23" s="6">
        <v>45517</v>
      </c>
      <c r="B23" s="16" t="s">
        <v>38</v>
      </c>
      <c r="C23" s="16" t="s">
        <v>36</v>
      </c>
      <c r="D23" s="16">
        <v>100</v>
      </c>
      <c r="E23" s="16" t="s">
        <v>12</v>
      </c>
      <c r="F23" s="16">
        <v>6700</v>
      </c>
      <c r="G23" s="16">
        <v>6740</v>
      </c>
      <c r="H23" s="16">
        <v>6640</v>
      </c>
      <c r="I23" s="16">
        <v>6658</v>
      </c>
      <c r="J23" s="5">
        <f t="shared" si="0"/>
        <v>42</v>
      </c>
      <c r="K23" s="5">
        <f t="shared" si="1"/>
        <v>4200</v>
      </c>
      <c r="L23" s="16" t="s">
        <v>32</v>
      </c>
    </row>
    <row r="24" spans="1:12">
      <c r="A24" s="6">
        <v>45517</v>
      </c>
      <c r="B24" s="16" t="s">
        <v>42</v>
      </c>
      <c r="C24" s="16" t="s">
        <v>36</v>
      </c>
      <c r="D24" s="16">
        <v>20</v>
      </c>
      <c r="E24" s="16" t="s">
        <v>12</v>
      </c>
      <c r="F24" s="16">
        <v>70300</v>
      </c>
      <c r="G24" s="16">
        <v>70500</v>
      </c>
      <c r="H24" s="16">
        <v>70000</v>
      </c>
      <c r="I24" s="16">
        <v>70450</v>
      </c>
      <c r="J24" s="5">
        <f t="shared" si="0"/>
        <v>-150</v>
      </c>
      <c r="K24" s="5">
        <f t="shared" si="1"/>
        <v>-3000</v>
      </c>
      <c r="L24" s="16" t="s">
        <v>33</v>
      </c>
    </row>
    <row r="25" spans="1:12">
      <c r="A25" s="31">
        <v>45518</v>
      </c>
      <c r="B25" s="16" t="s">
        <v>42</v>
      </c>
      <c r="C25" s="16" t="s">
        <v>36</v>
      </c>
      <c r="D25" s="16">
        <v>20</v>
      </c>
      <c r="E25" s="16" t="s">
        <v>12</v>
      </c>
      <c r="F25" s="16">
        <v>70450</v>
      </c>
      <c r="G25" s="16">
        <v>70700</v>
      </c>
      <c r="H25" s="16">
        <v>70000</v>
      </c>
      <c r="I25" s="16">
        <v>70150</v>
      </c>
      <c r="J25" s="5">
        <f t="shared" si="0"/>
        <v>300</v>
      </c>
      <c r="K25" s="5">
        <f t="shared" si="1"/>
        <v>6000</v>
      </c>
      <c r="L25" s="16" t="s">
        <v>32</v>
      </c>
    </row>
    <row r="26" spans="1:12">
      <c r="A26" s="6">
        <v>45520</v>
      </c>
      <c r="B26" s="16" t="s">
        <v>37</v>
      </c>
      <c r="C26" s="16" t="s">
        <v>36</v>
      </c>
      <c r="D26" s="16">
        <v>10</v>
      </c>
      <c r="E26" s="16" t="s">
        <v>10</v>
      </c>
      <c r="F26" s="16">
        <v>82000</v>
      </c>
      <c r="G26" s="16">
        <v>81600</v>
      </c>
      <c r="H26" s="16">
        <v>82600</v>
      </c>
      <c r="I26" s="16">
        <v>81600</v>
      </c>
      <c r="J26" s="5">
        <f t="shared" si="0"/>
        <v>-400</v>
      </c>
      <c r="K26" s="5">
        <f t="shared" si="1"/>
        <v>-4000</v>
      </c>
      <c r="L26" s="16" t="s">
        <v>33</v>
      </c>
    </row>
    <row r="27" spans="1:12">
      <c r="A27" s="16" t="s">
        <v>188</v>
      </c>
      <c r="B27" s="16" t="s">
        <v>174</v>
      </c>
      <c r="C27" s="16" t="s">
        <v>36</v>
      </c>
      <c r="D27" s="16">
        <v>1000</v>
      </c>
      <c r="E27" s="16" t="s">
        <v>10</v>
      </c>
      <c r="F27" s="16">
        <v>261</v>
      </c>
      <c r="G27" s="16">
        <v>258</v>
      </c>
      <c r="H27" s="16">
        <v>265</v>
      </c>
      <c r="I27" s="16">
        <v>263.25</v>
      </c>
      <c r="J27" s="5">
        <f t="shared" si="0"/>
        <v>2.25</v>
      </c>
      <c r="K27" s="5">
        <f t="shared" si="1"/>
        <v>2250</v>
      </c>
      <c r="L27" s="16" t="s">
        <v>32</v>
      </c>
    </row>
    <row r="28" spans="1:12">
      <c r="A28" s="6">
        <v>45520</v>
      </c>
      <c r="B28" s="16" t="s">
        <v>189</v>
      </c>
      <c r="C28" s="16" t="s">
        <v>35</v>
      </c>
      <c r="D28" s="16">
        <v>50</v>
      </c>
      <c r="E28" s="16" t="s">
        <v>10</v>
      </c>
      <c r="F28" s="16">
        <v>65.5</v>
      </c>
      <c r="G28" s="16">
        <v>35.5</v>
      </c>
      <c r="H28" s="16">
        <v>110</v>
      </c>
      <c r="I28" s="16">
        <v>78</v>
      </c>
      <c r="J28" s="5">
        <f t="shared" si="0"/>
        <v>12.5</v>
      </c>
      <c r="K28" s="5">
        <f t="shared" si="1"/>
        <v>625</v>
      </c>
      <c r="L28" s="16" t="s">
        <v>32</v>
      </c>
    </row>
    <row r="29" spans="1:12">
      <c r="A29" s="6">
        <v>45521</v>
      </c>
      <c r="B29" s="16" t="s">
        <v>174</v>
      </c>
      <c r="C29" s="16" t="s">
        <v>35</v>
      </c>
      <c r="D29" s="16">
        <v>1000</v>
      </c>
      <c r="E29" s="16" t="s">
        <v>10</v>
      </c>
      <c r="F29" s="16">
        <v>264.5</v>
      </c>
      <c r="G29" s="16">
        <v>262.5</v>
      </c>
      <c r="H29" s="16">
        <v>267</v>
      </c>
      <c r="I29" s="16">
        <v>262.5</v>
      </c>
      <c r="J29" s="5">
        <f t="shared" si="0"/>
        <v>-2</v>
      </c>
      <c r="K29" s="5">
        <f t="shared" si="1"/>
        <v>-2000</v>
      </c>
      <c r="L29" s="16" t="s">
        <v>33</v>
      </c>
    </row>
    <row r="30" spans="1:12">
      <c r="A30" s="6">
        <v>45524</v>
      </c>
      <c r="B30" s="16" t="s">
        <v>45</v>
      </c>
      <c r="C30" s="16" t="s">
        <v>36</v>
      </c>
      <c r="D30" s="16">
        <v>1250</v>
      </c>
      <c r="E30" s="16" t="s">
        <v>10</v>
      </c>
      <c r="F30" s="16">
        <v>186</v>
      </c>
      <c r="G30" s="16">
        <v>184</v>
      </c>
      <c r="H30" s="16">
        <v>193</v>
      </c>
      <c r="I30" s="16">
        <v>189.4</v>
      </c>
      <c r="J30" s="5">
        <f t="shared" si="0"/>
        <v>3.4000000000000057</v>
      </c>
      <c r="K30" s="5">
        <f t="shared" si="1"/>
        <v>4250.0000000000073</v>
      </c>
      <c r="L30" s="16" t="s">
        <v>32</v>
      </c>
    </row>
    <row r="31" spans="1:12">
      <c r="A31" s="6">
        <v>45524</v>
      </c>
      <c r="B31" s="16" t="s">
        <v>37</v>
      </c>
      <c r="C31" s="16" t="s">
        <v>36</v>
      </c>
      <c r="D31" s="16">
        <v>10</v>
      </c>
      <c r="E31" s="16" t="s">
        <v>10</v>
      </c>
      <c r="F31" s="16">
        <v>85300</v>
      </c>
      <c r="G31" s="16">
        <v>84900</v>
      </c>
      <c r="H31" s="16">
        <v>86000</v>
      </c>
      <c r="I31" s="16">
        <v>84900</v>
      </c>
      <c r="J31" s="5">
        <f t="shared" si="0"/>
        <v>-400</v>
      </c>
      <c r="K31" s="5">
        <f t="shared" si="1"/>
        <v>-4000</v>
      </c>
      <c r="L31" s="16" t="s">
        <v>33</v>
      </c>
    </row>
    <row r="32" spans="1:12">
      <c r="A32" s="6">
        <v>45524</v>
      </c>
      <c r="B32" s="16" t="s">
        <v>42</v>
      </c>
      <c r="C32" s="16" t="s">
        <v>36</v>
      </c>
      <c r="D32" s="16">
        <v>20</v>
      </c>
      <c r="E32" s="16" t="s">
        <v>12</v>
      </c>
      <c r="F32" s="16">
        <v>71650</v>
      </c>
      <c r="G32" s="16">
        <v>71850</v>
      </c>
      <c r="H32" s="16">
        <v>71300</v>
      </c>
      <c r="I32" s="16">
        <v>71385</v>
      </c>
      <c r="J32" s="5">
        <f t="shared" si="0"/>
        <v>265</v>
      </c>
      <c r="K32" s="5">
        <f t="shared" si="1"/>
        <v>5300</v>
      </c>
      <c r="L32" s="16" t="s">
        <v>32</v>
      </c>
    </row>
    <row r="33" spans="1:12">
      <c r="A33" s="6">
        <v>45525</v>
      </c>
      <c r="B33" s="16" t="s">
        <v>174</v>
      </c>
      <c r="C33" s="16" t="s">
        <v>35</v>
      </c>
      <c r="D33" s="16">
        <v>1000</v>
      </c>
      <c r="E33" s="16" t="s">
        <v>10</v>
      </c>
      <c r="F33" s="16">
        <v>267</v>
      </c>
      <c r="G33" s="16">
        <v>265</v>
      </c>
      <c r="H33" s="16">
        <v>270</v>
      </c>
      <c r="I33" s="16">
        <v>268.2</v>
      </c>
      <c r="J33" s="5">
        <f t="shared" si="0"/>
        <v>1.1999999999999886</v>
      </c>
      <c r="K33" s="5">
        <f t="shared" si="1"/>
        <v>1199.9999999999886</v>
      </c>
      <c r="L33" s="16" t="s">
        <v>32</v>
      </c>
    </row>
    <row r="34" spans="1:12">
      <c r="A34" s="6">
        <v>45526</v>
      </c>
      <c r="B34" s="16" t="s">
        <v>37</v>
      </c>
      <c r="C34" s="16" t="s">
        <v>36</v>
      </c>
      <c r="D34" s="16">
        <v>10</v>
      </c>
      <c r="E34" s="16" t="s">
        <v>10</v>
      </c>
      <c r="F34" s="16">
        <v>84600</v>
      </c>
      <c r="G34" s="16">
        <v>84250</v>
      </c>
      <c r="H34" s="16">
        <v>85000</v>
      </c>
      <c r="I34" s="16">
        <v>84775</v>
      </c>
      <c r="J34" s="5">
        <f t="shared" si="0"/>
        <v>175</v>
      </c>
      <c r="K34" s="5">
        <f t="shared" si="1"/>
        <v>1750</v>
      </c>
      <c r="L34" s="16" t="s">
        <v>32</v>
      </c>
    </row>
    <row r="35" spans="1:12">
      <c r="A35" s="6">
        <v>45527</v>
      </c>
      <c r="B35" s="16" t="s">
        <v>190</v>
      </c>
      <c r="C35" s="16" t="s">
        <v>35</v>
      </c>
      <c r="D35" s="16">
        <v>50</v>
      </c>
      <c r="E35" s="16" t="s">
        <v>10</v>
      </c>
      <c r="F35" s="16">
        <v>15</v>
      </c>
      <c r="G35" s="16">
        <v>2</v>
      </c>
      <c r="H35" s="16">
        <v>40</v>
      </c>
      <c r="I35" s="16">
        <v>2</v>
      </c>
      <c r="J35" s="5">
        <f t="shared" si="0"/>
        <v>-13</v>
      </c>
      <c r="K35" s="5">
        <f t="shared" si="1"/>
        <v>-650</v>
      </c>
      <c r="L35" s="16" t="s">
        <v>33</v>
      </c>
    </row>
    <row r="36" spans="1:12">
      <c r="A36" s="6">
        <v>45527</v>
      </c>
      <c r="B36" s="16" t="s">
        <v>37</v>
      </c>
      <c r="C36" s="16" t="s">
        <v>36</v>
      </c>
      <c r="D36" s="16">
        <v>10</v>
      </c>
      <c r="E36" s="16" t="s">
        <v>12</v>
      </c>
      <c r="F36" s="16">
        <v>84100</v>
      </c>
      <c r="G36" s="16">
        <v>84400</v>
      </c>
      <c r="H36" s="16">
        <v>83500</v>
      </c>
      <c r="I36" s="16">
        <v>83825</v>
      </c>
      <c r="J36" s="5">
        <f t="shared" si="0"/>
        <v>275</v>
      </c>
      <c r="K36" s="5">
        <f t="shared" si="1"/>
        <v>2750</v>
      </c>
      <c r="L36" s="16" t="s">
        <v>32</v>
      </c>
    </row>
    <row r="37" spans="1:12">
      <c r="A37" s="6">
        <v>45527</v>
      </c>
      <c r="B37" s="16" t="s">
        <v>42</v>
      </c>
      <c r="C37" s="16" t="s">
        <v>36</v>
      </c>
      <c r="D37" s="16">
        <v>20</v>
      </c>
      <c r="E37" s="16" t="s">
        <v>12</v>
      </c>
      <c r="F37" s="16">
        <v>71050</v>
      </c>
      <c r="G37" s="16">
        <v>71300</v>
      </c>
      <c r="H37" s="16">
        <v>70800</v>
      </c>
      <c r="I37" s="16">
        <v>70950</v>
      </c>
      <c r="J37" s="5">
        <f t="shared" si="0"/>
        <v>100</v>
      </c>
      <c r="K37" s="5">
        <f t="shared" si="1"/>
        <v>2000</v>
      </c>
      <c r="L37" s="16" t="s">
        <v>32</v>
      </c>
    </row>
    <row r="38" spans="1:12">
      <c r="A38" s="6">
        <v>45530</v>
      </c>
      <c r="B38" s="16" t="s">
        <v>177</v>
      </c>
      <c r="C38" s="16" t="s">
        <v>36</v>
      </c>
      <c r="D38" s="16">
        <v>10</v>
      </c>
      <c r="E38" s="16" t="s">
        <v>10</v>
      </c>
      <c r="F38" s="16">
        <v>6380</v>
      </c>
      <c r="G38" s="16">
        <v>6290</v>
      </c>
      <c r="H38" s="16">
        <v>6450</v>
      </c>
      <c r="I38" s="16">
        <v>6432</v>
      </c>
      <c r="J38" s="5">
        <f t="shared" si="0"/>
        <v>52</v>
      </c>
      <c r="K38" s="5">
        <f t="shared" si="1"/>
        <v>520</v>
      </c>
      <c r="L38" s="16" t="s">
        <v>32</v>
      </c>
    </row>
    <row r="39" spans="1:12">
      <c r="A39" s="6">
        <v>45530</v>
      </c>
      <c r="B39" s="16" t="s">
        <v>45</v>
      </c>
      <c r="C39" s="16" t="s">
        <v>36</v>
      </c>
      <c r="D39" s="16">
        <v>1250</v>
      </c>
      <c r="E39" s="16" t="s">
        <v>12</v>
      </c>
      <c r="F39" s="16">
        <v>180.5</v>
      </c>
      <c r="G39" s="16">
        <v>184.6</v>
      </c>
      <c r="H39" s="16">
        <v>175</v>
      </c>
      <c r="I39" s="16">
        <v>182.2</v>
      </c>
      <c r="J39" s="5">
        <f t="shared" si="0"/>
        <v>-1.6999999999999886</v>
      </c>
      <c r="K39" s="5">
        <f t="shared" si="1"/>
        <v>-2124.9999999999859</v>
      </c>
      <c r="L39" s="16" t="s">
        <v>33</v>
      </c>
    </row>
    <row r="40" spans="1:12">
      <c r="A40" s="6">
        <v>45530</v>
      </c>
      <c r="B40" s="16" t="s">
        <v>186</v>
      </c>
      <c r="C40" s="16" t="s">
        <v>35</v>
      </c>
      <c r="D40" s="16">
        <v>1000</v>
      </c>
      <c r="E40" s="16" t="s">
        <v>10</v>
      </c>
      <c r="F40" s="16">
        <v>234.5</v>
      </c>
      <c r="G40" s="16">
        <v>238</v>
      </c>
      <c r="H40" s="16">
        <v>232.2</v>
      </c>
      <c r="I40" s="16">
        <v>232.2</v>
      </c>
      <c r="J40" s="5">
        <f t="shared" si="0"/>
        <v>-2.3000000000000114</v>
      </c>
      <c r="K40" s="5">
        <f t="shared" si="1"/>
        <v>-2300.0000000000114</v>
      </c>
      <c r="L40" s="16" t="s">
        <v>33</v>
      </c>
    </row>
    <row r="41" spans="1:12">
      <c r="A41" s="6">
        <v>45531</v>
      </c>
      <c r="B41" s="16" t="s">
        <v>172</v>
      </c>
      <c r="C41" s="16" t="s">
        <v>36</v>
      </c>
      <c r="D41" s="16">
        <v>50</v>
      </c>
      <c r="E41" s="16" t="s">
        <v>10</v>
      </c>
      <c r="F41" s="16">
        <v>5250</v>
      </c>
      <c r="G41" s="16">
        <v>5200</v>
      </c>
      <c r="H41" s="16">
        <v>5330</v>
      </c>
      <c r="I41" s="16">
        <v>5280</v>
      </c>
      <c r="J41" s="5">
        <f t="shared" si="0"/>
        <v>30</v>
      </c>
      <c r="K41" s="5">
        <f t="shared" si="1"/>
        <v>1500</v>
      </c>
      <c r="L41" s="16" t="s">
        <v>32</v>
      </c>
    </row>
    <row r="42" spans="1:12">
      <c r="A42" s="6">
        <v>45531</v>
      </c>
      <c r="B42" s="16" t="s">
        <v>42</v>
      </c>
      <c r="C42" s="16" t="s">
        <v>36</v>
      </c>
      <c r="D42" s="16">
        <v>20</v>
      </c>
      <c r="E42" s="16" t="s">
        <v>10</v>
      </c>
      <c r="F42" s="16">
        <v>71400</v>
      </c>
      <c r="G42" s="16">
        <v>71200</v>
      </c>
      <c r="H42" s="16">
        <v>71700</v>
      </c>
      <c r="I42" s="16">
        <v>71480</v>
      </c>
      <c r="J42" s="5">
        <f t="shared" si="0"/>
        <v>80</v>
      </c>
      <c r="K42" s="5">
        <f t="shared" si="1"/>
        <v>1600</v>
      </c>
      <c r="L42" s="16" t="s">
        <v>32</v>
      </c>
    </row>
    <row r="43" spans="1:12">
      <c r="A43" s="6">
        <v>45531</v>
      </c>
      <c r="B43" s="16" t="s">
        <v>180</v>
      </c>
      <c r="C43" s="16" t="s">
        <v>36</v>
      </c>
      <c r="D43" s="16">
        <v>250</v>
      </c>
      <c r="E43" s="16" t="s">
        <v>12</v>
      </c>
      <c r="F43" s="16">
        <v>173</v>
      </c>
      <c r="G43" s="16">
        <v>178</v>
      </c>
      <c r="H43" s="16">
        <v>167</v>
      </c>
      <c r="I43" s="16">
        <v>171.7</v>
      </c>
      <c r="J43" s="5">
        <f t="shared" si="0"/>
        <v>1.3000000000000114</v>
      </c>
      <c r="K43" s="5">
        <f t="shared" si="1"/>
        <v>325.00000000000284</v>
      </c>
      <c r="L43" s="16" t="s">
        <v>32</v>
      </c>
    </row>
    <row r="44" spans="1:12">
      <c r="A44" s="6">
        <v>45532</v>
      </c>
      <c r="B44" s="16" t="s">
        <v>190</v>
      </c>
      <c r="C44" s="16" t="s">
        <v>35</v>
      </c>
      <c r="D44" s="16">
        <v>50</v>
      </c>
      <c r="E44" s="16" t="s">
        <v>10</v>
      </c>
      <c r="F44" s="16">
        <v>50</v>
      </c>
      <c r="G44" s="16">
        <v>10</v>
      </c>
      <c r="H44" s="16">
        <v>100</v>
      </c>
      <c r="I44" s="16">
        <v>62</v>
      </c>
      <c r="J44" s="5">
        <f t="shared" si="0"/>
        <v>12</v>
      </c>
      <c r="K44" s="5">
        <f t="shared" si="1"/>
        <v>600</v>
      </c>
      <c r="L44" s="16" t="s">
        <v>32</v>
      </c>
    </row>
    <row r="45" spans="1:12">
      <c r="A45" s="6">
        <v>45532</v>
      </c>
      <c r="B45" s="16" t="s">
        <v>180</v>
      </c>
      <c r="C45" s="16" t="s">
        <v>36</v>
      </c>
      <c r="D45" s="16">
        <v>250</v>
      </c>
      <c r="E45" s="16" t="s">
        <v>12</v>
      </c>
      <c r="F45" s="16">
        <v>173</v>
      </c>
      <c r="G45" s="16">
        <v>178</v>
      </c>
      <c r="H45" s="16">
        <v>165</v>
      </c>
      <c r="I45" s="16">
        <v>171.7</v>
      </c>
      <c r="J45" s="5">
        <f t="shared" si="0"/>
        <v>1.3000000000000114</v>
      </c>
      <c r="K45" s="5">
        <f t="shared" si="1"/>
        <v>325.00000000000284</v>
      </c>
      <c r="L45" s="16" t="s">
        <v>32</v>
      </c>
    </row>
    <row r="46" spans="1:12">
      <c r="A46" s="6">
        <v>45533</v>
      </c>
      <c r="B46" s="16" t="s">
        <v>37</v>
      </c>
      <c r="C46" s="16" t="s">
        <v>36</v>
      </c>
      <c r="D46" s="16">
        <v>10</v>
      </c>
      <c r="E46" s="16" t="s">
        <v>12</v>
      </c>
      <c r="F46" s="16">
        <v>86800</v>
      </c>
      <c r="G46" s="16">
        <v>87200</v>
      </c>
      <c r="H46" s="16">
        <v>86000</v>
      </c>
      <c r="I46" s="16">
        <v>86670</v>
      </c>
      <c r="J46" s="5">
        <f t="shared" si="0"/>
        <v>130</v>
      </c>
      <c r="K46" s="5">
        <f t="shared" si="1"/>
        <v>1300</v>
      </c>
      <c r="L46" s="16" t="s">
        <v>32</v>
      </c>
    </row>
    <row r="47" spans="1:12">
      <c r="A47" s="6">
        <v>45533</v>
      </c>
      <c r="B47" s="16" t="s">
        <v>42</v>
      </c>
      <c r="C47" s="16" t="s">
        <v>36</v>
      </c>
      <c r="D47" s="16">
        <v>20</v>
      </c>
      <c r="E47" s="16" t="s">
        <v>12</v>
      </c>
      <c r="F47" s="16">
        <v>71850</v>
      </c>
      <c r="G47" s="16">
        <v>72150</v>
      </c>
      <c r="H47" s="16">
        <v>71600</v>
      </c>
      <c r="I47" s="16">
        <v>72100</v>
      </c>
      <c r="J47" s="5">
        <f t="shared" si="0"/>
        <v>-250</v>
      </c>
      <c r="K47" s="5">
        <f t="shared" si="1"/>
        <v>-5000</v>
      </c>
      <c r="L47" s="16" t="s">
        <v>33</v>
      </c>
    </row>
    <row r="48" spans="1:12">
      <c r="A48" s="6">
        <v>45534</v>
      </c>
      <c r="B48" s="16" t="s">
        <v>186</v>
      </c>
      <c r="C48" s="16" t="s">
        <v>36</v>
      </c>
      <c r="D48" s="16">
        <v>1000</v>
      </c>
      <c r="E48" s="16" t="s">
        <v>10</v>
      </c>
      <c r="F48" s="16">
        <v>229.3</v>
      </c>
      <c r="G48" s="16">
        <v>227.3</v>
      </c>
      <c r="H48" s="16">
        <v>232</v>
      </c>
      <c r="I48" s="16">
        <v>227.5</v>
      </c>
      <c r="J48" s="5">
        <f t="shared" si="0"/>
        <v>-1.8000000000000114</v>
      </c>
      <c r="K48" s="5">
        <f t="shared" si="1"/>
        <v>-1800.0000000000114</v>
      </c>
      <c r="L48" s="16" t="s">
        <v>33</v>
      </c>
    </row>
    <row r="49" spans="1:12">
      <c r="A49" s="6"/>
      <c r="B49" s="16"/>
      <c r="C49" s="16"/>
      <c r="J49" s="5"/>
      <c r="K49" s="5"/>
    </row>
    <row r="50" spans="1:12">
      <c r="J50" s="5"/>
      <c r="K50" s="5"/>
    </row>
    <row r="52" spans="1:12">
      <c r="F52" s="36" t="s">
        <v>218</v>
      </c>
      <c r="G52" s="37"/>
      <c r="H52" s="37"/>
      <c r="I52" s="37"/>
      <c r="J52" s="37"/>
      <c r="K52" s="37"/>
      <c r="L52" s="38"/>
    </row>
    <row r="53" spans="1:12" ht="30">
      <c r="F53" s="18" t="s">
        <v>21</v>
      </c>
      <c r="G53" s="7" t="s">
        <v>22</v>
      </c>
      <c r="H53" s="7" t="s">
        <v>23</v>
      </c>
      <c r="I53" s="7" t="s">
        <v>24</v>
      </c>
      <c r="J53" s="7" t="s">
        <v>25</v>
      </c>
      <c r="K53" s="7" t="s">
        <v>26</v>
      </c>
      <c r="L53" s="8" t="s">
        <v>27</v>
      </c>
    </row>
    <row r="54" spans="1:12">
      <c r="F54" s="19" t="s">
        <v>155</v>
      </c>
      <c r="G54" s="9">
        <v>47</v>
      </c>
      <c r="H54" s="9"/>
      <c r="I54" s="9">
        <v>47</v>
      </c>
      <c r="J54" s="10">
        <v>34</v>
      </c>
      <c r="K54" s="11">
        <f t="shared" ref="K54" si="2">+J54/I54</f>
        <v>0.72340425531914898</v>
      </c>
      <c r="L54" s="12">
        <v>35595</v>
      </c>
    </row>
    <row r="55" spans="1:12">
      <c r="F55" s="20"/>
      <c r="G55" s="13"/>
      <c r="H55" s="13"/>
      <c r="I55" s="13"/>
      <c r="J55" s="13"/>
      <c r="K55" s="14"/>
      <c r="L55" s="15"/>
    </row>
  </sheetData>
  <mergeCells count="1">
    <mergeCell ref="F52:L5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L50"/>
  <sheetViews>
    <sheetView topLeftCell="A33" workbookViewId="0">
      <selection activeCell="F47" sqref="F47:L47"/>
    </sheetView>
  </sheetViews>
  <sheetFormatPr defaultRowHeight="15"/>
  <cols>
    <col min="1" max="1" width="14.28515625" style="16" customWidth="1"/>
    <col min="2" max="2" width="18.5703125" customWidth="1"/>
    <col min="3" max="3" width="12.140625" customWidth="1"/>
    <col min="4" max="4" width="10.85546875" customWidth="1"/>
    <col min="5" max="5" width="10.42578125" customWidth="1"/>
    <col min="6" max="6" width="21.85546875" customWidth="1"/>
    <col min="7" max="7" width="13.42578125" customWidth="1"/>
    <col min="8" max="8" width="15.85546875" customWidth="1"/>
    <col min="9" max="9" width="18" customWidth="1"/>
    <col min="10" max="10" width="15.140625" customWidth="1"/>
    <col min="11" max="11" width="17.7109375" customWidth="1"/>
  </cols>
  <sheetData>
    <row r="1" spans="1:12">
      <c r="A1" s="1" t="s">
        <v>0</v>
      </c>
      <c r="B1" s="1" t="s">
        <v>1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45537</v>
      </c>
      <c r="B2" s="16" t="s">
        <v>42</v>
      </c>
      <c r="C2" s="16" t="s">
        <v>36</v>
      </c>
      <c r="D2" s="16">
        <v>20</v>
      </c>
      <c r="E2" s="16" t="s">
        <v>12</v>
      </c>
      <c r="F2" s="16">
        <v>71650</v>
      </c>
      <c r="G2" s="16">
        <v>71780</v>
      </c>
      <c r="H2" s="16">
        <v>71400</v>
      </c>
      <c r="I2" s="16">
        <v>71620</v>
      </c>
      <c r="J2" s="5">
        <f t="shared" ref="J2:J43" si="0">IF(E2="BUY",I2-F2,F2-I2)</f>
        <v>30</v>
      </c>
      <c r="K2" s="5">
        <f t="shared" ref="K2:K43" si="1">(J2*D2)</f>
        <v>600</v>
      </c>
      <c r="L2" s="16" t="s">
        <v>32</v>
      </c>
    </row>
    <row r="3" spans="1:12">
      <c r="A3" s="6">
        <v>45538</v>
      </c>
      <c r="B3" s="16" t="s">
        <v>191</v>
      </c>
      <c r="C3" s="16" t="s">
        <v>35</v>
      </c>
      <c r="D3" s="16">
        <v>50</v>
      </c>
      <c r="E3" s="16" t="s">
        <v>10</v>
      </c>
      <c r="F3" s="16">
        <v>60</v>
      </c>
      <c r="G3" s="16">
        <v>110</v>
      </c>
      <c r="H3" s="16">
        <v>20</v>
      </c>
      <c r="I3" s="16">
        <v>72</v>
      </c>
      <c r="J3" s="5">
        <f t="shared" si="0"/>
        <v>12</v>
      </c>
      <c r="K3" s="5">
        <f t="shared" si="1"/>
        <v>600</v>
      </c>
      <c r="L3" s="16" t="s">
        <v>32</v>
      </c>
    </row>
    <row r="4" spans="1:12">
      <c r="A4" s="6">
        <v>45538</v>
      </c>
      <c r="B4" s="16" t="s">
        <v>174</v>
      </c>
      <c r="C4" s="16" t="s">
        <v>36</v>
      </c>
      <c r="D4" s="16">
        <v>1000</v>
      </c>
      <c r="E4" s="16" t="s">
        <v>12</v>
      </c>
      <c r="F4" s="16">
        <v>263.8</v>
      </c>
      <c r="G4" s="16">
        <v>265</v>
      </c>
      <c r="H4" s="16">
        <v>262</v>
      </c>
      <c r="I4" s="16">
        <v>262.5</v>
      </c>
      <c r="J4" s="5">
        <f t="shared" si="0"/>
        <v>1.3000000000000114</v>
      </c>
      <c r="K4" s="5">
        <f t="shared" si="1"/>
        <v>1300.0000000000114</v>
      </c>
      <c r="L4" s="16" t="s">
        <v>32</v>
      </c>
    </row>
    <row r="5" spans="1:12">
      <c r="A5" s="6">
        <v>45538</v>
      </c>
      <c r="B5" s="16" t="s">
        <v>42</v>
      </c>
      <c r="C5" s="16" t="s">
        <v>36</v>
      </c>
      <c r="D5" s="16">
        <v>20</v>
      </c>
      <c r="E5" s="16" t="s">
        <v>12</v>
      </c>
      <c r="F5" s="16">
        <v>71650</v>
      </c>
      <c r="G5" s="16">
        <v>71850</v>
      </c>
      <c r="H5" s="16">
        <v>71300</v>
      </c>
      <c r="I5" s="16">
        <v>71425</v>
      </c>
      <c r="J5" s="5">
        <f t="shared" si="0"/>
        <v>225</v>
      </c>
      <c r="K5" s="5">
        <f t="shared" si="1"/>
        <v>4500</v>
      </c>
      <c r="L5" s="16" t="s">
        <v>32</v>
      </c>
    </row>
    <row r="6" spans="1:12">
      <c r="A6" s="6">
        <v>45538</v>
      </c>
      <c r="B6" s="16" t="s">
        <v>186</v>
      </c>
      <c r="C6" s="16" t="s">
        <v>36</v>
      </c>
      <c r="D6" s="16">
        <v>1000</v>
      </c>
      <c r="E6" s="16" t="s">
        <v>12</v>
      </c>
      <c r="F6" s="16">
        <v>222</v>
      </c>
      <c r="G6" s="16">
        <v>223.6</v>
      </c>
      <c r="H6" s="16">
        <v>219</v>
      </c>
      <c r="I6" s="16">
        <v>221.4</v>
      </c>
      <c r="J6" s="5">
        <f t="shared" si="0"/>
        <v>0.59999999999999432</v>
      </c>
      <c r="K6" s="5">
        <f t="shared" si="1"/>
        <v>599.99999999999432</v>
      </c>
      <c r="L6" s="16" t="s">
        <v>32</v>
      </c>
    </row>
    <row r="7" spans="1:12">
      <c r="A7" s="6">
        <v>45539</v>
      </c>
      <c r="B7" s="16" t="s">
        <v>37</v>
      </c>
      <c r="C7" s="16" t="s">
        <v>36</v>
      </c>
      <c r="D7" s="16">
        <v>10</v>
      </c>
      <c r="E7" s="16" t="s">
        <v>12</v>
      </c>
      <c r="F7" s="16">
        <v>82900</v>
      </c>
      <c r="G7" s="16">
        <v>82300</v>
      </c>
      <c r="H7" s="16">
        <v>82300</v>
      </c>
      <c r="I7" s="16">
        <v>82760</v>
      </c>
      <c r="J7" s="5">
        <f t="shared" si="0"/>
        <v>140</v>
      </c>
      <c r="K7" s="5">
        <f t="shared" si="1"/>
        <v>1400</v>
      </c>
      <c r="L7" s="16" t="s">
        <v>32</v>
      </c>
    </row>
    <row r="8" spans="1:12">
      <c r="A8" s="6">
        <v>45540</v>
      </c>
      <c r="B8" s="16" t="s">
        <v>174</v>
      </c>
      <c r="C8" s="16" t="s">
        <v>36</v>
      </c>
      <c r="D8" s="16">
        <v>1000</v>
      </c>
      <c r="E8" s="16" t="s">
        <v>10</v>
      </c>
      <c r="F8" s="16">
        <v>256.7</v>
      </c>
      <c r="G8" s="16">
        <v>255</v>
      </c>
      <c r="H8" s="16">
        <v>259</v>
      </c>
      <c r="I8" s="16">
        <v>258.39999999999998</v>
      </c>
      <c r="J8" s="5">
        <f t="shared" si="0"/>
        <v>1.6999999999999886</v>
      </c>
      <c r="K8" s="5">
        <f t="shared" si="1"/>
        <v>1699.9999999999886</v>
      </c>
      <c r="L8" s="16" t="s">
        <v>32</v>
      </c>
    </row>
    <row r="9" spans="1:12">
      <c r="A9" s="6">
        <v>45540</v>
      </c>
      <c r="B9" s="16" t="s">
        <v>186</v>
      </c>
      <c r="C9" s="16" t="s">
        <v>36</v>
      </c>
      <c r="D9" s="16">
        <v>1000</v>
      </c>
      <c r="E9" s="16" t="s">
        <v>10</v>
      </c>
      <c r="F9" s="16">
        <v>221</v>
      </c>
      <c r="G9" s="16">
        <v>218</v>
      </c>
      <c r="H9" s="16">
        <v>224</v>
      </c>
      <c r="I9" s="16">
        <v>222.2</v>
      </c>
      <c r="J9" s="5">
        <f t="shared" si="0"/>
        <v>1.1999999999999886</v>
      </c>
      <c r="K9" s="5">
        <f t="shared" si="1"/>
        <v>1199.9999999999886</v>
      </c>
      <c r="L9" s="16" t="s">
        <v>32</v>
      </c>
    </row>
    <row r="10" spans="1:12">
      <c r="A10" s="6">
        <v>45541</v>
      </c>
      <c r="B10" s="16" t="s">
        <v>45</v>
      </c>
      <c r="C10" s="16" t="s">
        <v>36</v>
      </c>
      <c r="D10" s="16">
        <v>1250</v>
      </c>
      <c r="E10" s="16" t="s">
        <v>10</v>
      </c>
      <c r="F10" s="16">
        <v>191.5</v>
      </c>
      <c r="G10" s="16">
        <v>189.5</v>
      </c>
      <c r="H10" s="16">
        <v>196</v>
      </c>
      <c r="I10" s="16">
        <v>193</v>
      </c>
      <c r="J10" s="5">
        <f t="shared" si="0"/>
        <v>1.5</v>
      </c>
      <c r="K10" s="5">
        <f t="shared" si="1"/>
        <v>1875</v>
      </c>
      <c r="L10" s="16" t="s">
        <v>32</v>
      </c>
    </row>
    <row r="11" spans="1:12">
      <c r="A11" s="6">
        <v>45541</v>
      </c>
      <c r="B11" s="16" t="s">
        <v>42</v>
      </c>
      <c r="C11" s="16" t="s">
        <v>36</v>
      </c>
      <c r="D11" s="16">
        <v>20</v>
      </c>
      <c r="E11" s="16" t="s">
        <v>12</v>
      </c>
      <c r="F11" s="16">
        <v>71750</v>
      </c>
      <c r="G11" s="16">
        <v>72000</v>
      </c>
      <c r="H11" s="16">
        <v>71400</v>
      </c>
      <c r="I11" s="16">
        <v>71525</v>
      </c>
      <c r="J11" s="5">
        <f t="shared" si="0"/>
        <v>225</v>
      </c>
      <c r="K11" s="5">
        <f t="shared" si="1"/>
        <v>4500</v>
      </c>
      <c r="L11" s="16" t="s">
        <v>32</v>
      </c>
    </row>
    <row r="12" spans="1:12">
      <c r="A12" s="6">
        <v>45544</v>
      </c>
      <c r="B12" s="16" t="s">
        <v>180</v>
      </c>
      <c r="C12" s="16" t="s">
        <v>36</v>
      </c>
      <c r="D12" s="16">
        <v>250</v>
      </c>
      <c r="E12" s="16" t="s">
        <v>10</v>
      </c>
      <c r="F12" s="16">
        <v>187</v>
      </c>
      <c r="G12" s="16">
        <v>182</v>
      </c>
      <c r="H12" s="16">
        <v>194</v>
      </c>
      <c r="I12" s="16">
        <v>184</v>
      </c>
      <c r="J12" s="5">
        <f t="shared" si="0"/>
        <v>-3</v>
      </c>
      <c r="K12" s="5">
        <f t="shared" si="1"/>
        <v>-750</v>
      </c>
      <c r="L12" s="16" t="s">
        <v>33</v>
      </c>
    </row>
    <row r="13" spans="1:12">
      <c r="A13" s="6">
        <v>45544</v>
      </c>
      <c r="B13" s="16" t="s">
        <v>42</v>
      </c>
      <c r="C13" s="16" t="s">
        <v>36</v>
      </c>
      <c r="D13" s="16">
        <v>20</v>
      </c>
      <c r="E13" s="16" t="s">
        <v>12</v>
      </c>
      <c r="F13" s="16">
        <v>71525</v>
      </c>
      <c r="G13" s="16">
        <v>71750</v>
      </c>
      <c r="H13" s="16">
        <v>71100</v>
      </c>
      <c r="I13" s="16">
        <v>71430</v>
      </c>
      <c r="J13" s="5">
        <f t="shared" si="0"/>
        <v>95</v>
      </c>
      <c r="K13" s="5">
        <f t="shared" si="1"/>
        <v>1900</v>
      </c>
      <c r="L13" s="16" t="s">
        <v>32</v>
      </c>
    </row>
    <row r="14" spans="1:12">
      <c r="A14" s="6">
        <v>45544</v>
      </c>
      <c r="B14" s="16" t="s">
        <v>37</v>
      </c>
      <c r="C14" s="16" t="s">
        <v>36</v>
      </c>
      <c r="D14" s="16">
        <v>10</v>
      </c>
      <c r="E14" s="16" t="s">
        <v>12</v>
      </c>
      <c r="F14" s="16">
        <v>83350</v>
      </c>
      <c r="G14" s="16">
        <v>83900</v>
      </c>
      <c r="H14" s="16">
        <v>82500</v>
      </c>
      <c r="I14" s="16">
        <v>83170</v>
      </c>
      <c r="J14" s="5">
        <f t="shared" si="0"/>
        <v>180</v>
      </c>
      <c r="K14" s="5">
        <f t="shared" si="1"/>
        <v>1800</v>
      </c>
      <c r="L14" s="16" t="s">
        <v>32</v>
      </c>
    </row>
    <row r="15" spans="1:12">
      <c r="A15" s="6">
        <v>45545</v>
      </c>
      <c r="B15" s="16" t="s">
        <v>42</v>
      </c>
      <c r="C15" s="16" t="s">
        <v>36</v>
      </c>
      <c r="D15" s="16">
        <v>20</v>
      </c>
      <c r="E15" s="16" t="s">
        <v>12</v>
      </c>
      <c r="F15" s="16">
        <v>71600</v>
      </c>
      <c r="G15" s="16">
        <v>71750</v>
      </c>
      <c r="H15" s="16">
        <v>71400</v>
      </c>
      <c r="I15" s="16">
        <v>71750</v>
      </c>
      <c r="J15" s="5">
        <f t="shared" si="0"/>
        <v>-150</v>
      </c>
      <c r="K15" s="5">
        <f t="shared" si="1"/>
        <v>-3000</v>
      </c>
      <c r="L15" s="16" t="s">
        <v>33</v>
      </c>
    </row>
    <row r="16" spans="1:12">
      <c r="A16" s="6">
        <v>45545</v>
      </c>
      <c r="B16" s="16" t="s">
        <v>174</v>
      </c>
      <c r="C16" s="16" t="s">
        <v>36</v>
      </c>
      <c r="D16" s="16">
        <v>1000</v>
      </c>
      <c r="E16" s="16" t="s">
        <v>10</v>
      </c>
      <c r="F16" s="16">
        <v>254</v>
      </c>
      <c r="G16" s="16">
        <v>252</v>
      </c>
      <c r="H16" s="16">
        <v>257</v>
      </c>
      <c r="I16" s="16">
        <v>255.95</v>
      </c>
      <c r="J16" s="5">
        <f t="shared" si="0"/>
        <v>1.9499999999999886</v>
      </c>
      <c r="K16" s="5">
        <f t="shared" si="1"/>
        <v>1949.9999999999886</v>
      </c>
      <c r="L16" s="16" t="s">
        <v>32</v>
      </c>
    </row>
    <row r="17" spans="1:12">
      <c r="A17" s="6">
        <v>45546</v>
      </c>
      <c r="B17" s="16" t="s">
        <v>42</v>
      </c>
      <c r="C17" s="16" t="s">
        <v>36</v>
      </c>
      <c r="D17" s="16">
        <v>20</v>
      </c>
      <c r="E17" s="16" t="s">
        <v>12</v>
      </c>
      <c r="F17" s="16">
        <v>71950</v>
      </c>
      <c r="G17" s="16">
        <v>72150</v>
      </c>
      <c r="H17" s="16">
        <v>71400</v>
      </c>
      <c r="I17" s="16">
        <v>71760</v>
      </c>
      <c r="J17" s="5">
        <f t="shared" si="0"/>
        <v>190</v>
      </c>
      <c r="K17" s="5">
        <f t="shared" si="1"/>
        <v>3800</v>
      </c>
      <c r="L17" s="16" t="s">
        <v>32</v>
      </c>
    </row>
    <row r="18" spans="1:12">
      <c r="A18" s="6">
        <v>45546</v>
      </c>
      <c r="B18" s="16" t="s">
        <v>45</v>
      </c>
      <c r="C18" s="16" t="s">
        <v>36</v>
      </c>
      <c r="D18" s="16">
        <v>1250</v>
      </c>
      <c r="E18" s="16" t="s">
        <v>10</v>
      </c>
      <c r="F18" s="16">
        <v>193</v>
      </c>
      <c r="G18" s="16">
        <v>189</v>
      </c>
      <c r="H18" s="16">
        <v>197</v>
      </c>
      <c r="I18" s="16">
        <v>195</v>
      </c>
      <c r="J18" s="5">
        <f t="shared" si="0"/>
        <v>2</v>
      </c>
      <c r="K18" s="5">
        <f t="shared" si="1"/>
        <v>2500</v>
      </c>
      <c r="L18" s="16" t="s">
        <v>32</v>
      </c>
    </row>
    <row r="19" spans="1:12">
      <c r="A19" s="6">
        <v>45547</v>
      </c>
      <c r="B19" s="16" t="s">
        <v>186</v>
      </c>
      <c r="C19" s="16" t="s">
        <v>36</v>
      </c>
      <c r="D19" s="16">
        <v>1000</v>
      </c>
      <c r="E19" s="16" t="s">
        <v>10</v>
      </c>
      <c r="F19" s="16">
        <v>225.3</v>
      </c>
      <c r="G19" s="16">
        <v>223.3</v>
      </c>
      <c r="H19" s="16">
        <v>228</v>
      </c>
      <c r="I19" s="16">
        <v>225.9</v>
      </c>
      <c r="J19" s="5">
        <f t="shared" si="0"/>
        <v>0.59999999999999432</v>
      </c>
      <c r="K19" s="5">
        <f t="shared" si="1"/>
        <v>599.99999999999432</v>
      </c>
      <c r="L19" s="16" t="s">
        <v>32</v>
      </c>
    </row>
    <row r="20" spans="1:12">
      <c r="A20" s="6">
        <v>45547</v>
      </c>
      <c r="B20" s="16" t="s">
        <v>42</v>
      </c>
      <c r="C20" s="16" t="s">
        <v>36</v>
      </c>
      <c r="D20" s="16">
        <v>20</v>
      </c>
      <c r="E20" s="16" t="s">
        <v>12</v>
      </c>
      <c r="F20" s="16">
        <v>71950</v>
      </c>
      <c r="G20" s="16">
        <v>72150</v>
      </c>
      <c r="H20" s="16">
        <v>71700</v>
      </c>
      <c r="I20" s="16">
        <v>71860</v>
      </c>
      <c r="J20" s="5">
        <f t="shared" si="0"/>
        <v>90</v>
      </c>
      <c r="K20" s="5">
        <f t="shared" si="1"/>
        <v>1800</v>
      </c>
      <c r="L20" s="16" t="s">
        <v>32</v>
      </c>
    </row>
    <row r="21" spans="1:12">
      <c r="A21" s="6">
        <v>45547</v>
      </c>
      <c r="B21" s="16" t="s">
        <v>177</v>
      </c>
      <c r="C21" s="16" t="s">
        <v>36</v>
      </c>
      <c r="D21" s="16">
        <v>10</v>
      </c>
      <c r="E21" s="16" t="s">
        <v>10</v>
      </c>
      <c r="F21" s="16">
        <v>5755</v>
      </c>
      <c r="G21" s="16">
        <v>5680</v>
      </c>
      <c r="H21" s="16">
        <v>5830</v>
      </c>
      <c r="I21" s="16">
        <v>5815</v>
      </c>
      <c r="J21" s="5">
        <f t="shared" si="0"/>
        <v>60</v>
      </c>
      <c r="K21" s="5">
        <f t="shared" si="1"/>
        <v>600</v>
      </c>
      <c r="L21" s="16" t="s">
        <v>32</v>
      </c>
    </row>
    <row r="22" spans="1:12">
      <c r="A22" s="6">
        <v>45548</v>
      </c>
      <c r="B22" s="16" t="s">
        <v>182</v>
      </c>
      <c r="C22" s="16" t="s">
        <v>35</v>
      </c>
      <c r="D22" s="16">
        <v>50</v>
      </c>
      <c r="E22" s="16" t="s">
        <v>10</v>
      </c>
      <c r="F22" s="16">
        <v>3060</v>
      </c>
      <c r="G22" s="16">
        <v>3000</v>
      </c>
      <c r="H22" s="16">
        <v>3150</v>
      </c>
      <c r="I22" s="16">
        <v>3075</v>
      </c>
      <c r="J22" s="5">
        <f t="shared" si="0"/>
        <v>15</v>
      </c>
      <c r="K22" s="5">
        <f t="shared" si="1"/>
        <v>750</v>
      </c>
      <c r="L22" s="16" t="s">
        <v>32</v>
      </c>
    </row>
    <row r="23" spans="1:12">
      <c r="A23" s="6">
        <v>45548</v>
      </c>
      <c r="B23" s="16" t="s">
        <v>177</v>
      </c>
      <c r="C23" s="16" t="s">
        <v>36</v>
      </c>
      <c r="D23" s="16">
        <v>10</v>
      </c>
      <c r="E23" s="16" t="s">
        <v>10</v>
      </c>
      <c r="F23" s="16">
        <v>5840</v>
      </c>
      <c r="G23" s="16">
        <v>5790</v>
      </c>
      <c r="H23" s="16">
        <v>5940</v>
      </c>
      <c r="I23" s="16">
        <v>5890</v>
      </c>
      <c r="J23" s="5">
        <f t="shared" si="0"/>
        <v>50</v>
      </c>
      <c r="K23" s="5">
        <f t="shared" si="1"/>
        <v>500</v>
      </c>
      <c r="L23" s="16" t="s">
        <v>32</v>
      </c>
    </row>
    <row r="24" spans="1:12">
      <c r="A24" s="6">
        <v>45548</v>
      </c>
      <c r="B24" s="16" t="s">
        <v>186</v>
      </c>
      <c r="C24" s="16" t="s">
        <v>36</v>
      </c>
      <c r="D24" s="16">
        <v>1000</v>
      </c>
      <c r="E24" s="16" t="s">
        <v>10</v>
      </c>
      <c r="F24" s="16">
        <v>226.4</v>
      </c>
      <c r="G24" s="16">
        <v>229</v>
      </c>
      <c r="H24" s="16">
        <v>224.4</v>
      </c>
      <c r="I24" s="16">
        <v>228</v>
      </c>
      <c r="J24" s="5">
        <f t="shared" si="0"/>
        <v>1.5999999999999943</v>
      </c>
      <c r="K24" s="5">
        <f t="shared" si="1"/>
        <v>1599.9999999999943</v>
      </c>
      <c r="L24" s="16" t="s">
        <v>32</v>
      </c>
    </row>
    <row r="25" spans="1:12">
      <c r="A25" s="6">
        <v>45551</v>
      </c>
      <c r="B25" s="16" t="s">
        <v>174</v>
      </c>
      <c r="C25" s="16" t="s">
        <v>36</v>
      </c>
      <c r="D25" s="16">
        <v>1000</v>
      </c>
      <c r="E25" s="16" t="s">
        <v>10</v>
      </c>
      <c r="F25" s="16">
        <v>268.5</v>
      </c>
      <c r="G25" s="16">
        <v>266</v>
      </c>
      <c r="H25" s="16">
        <v>271</v>
      </c>
      <c r="I25" s="16">
        <v>270.7</v>
      </c>
      <c r="J25" s="5">
        <f t="shared" si="0"/>
        <v>2.1999999999999886</v>
      </c>
      <c r="K25" s="5">
        <f t="shared" si="1"/>
        <v>2199.9999999999886</v>
      </c>
      <c r="L25" s="16" t="s">
        <v>32</v>
      </c>
    </row>
    <row r="26" spans="1:12">
      <c r="A26" s="6">
        <v>45551</v>
      </c>
      <c r="B26" s="16" t="s">
        <v>177</v>
      </c>
      <c r="C26" s="16" t="s">
        <v>36</v>
      </c>
      <c r="D26" s="16">
        <v>10</v>
      </c>
      <c r="E26" s="16" t="s">
        <v>10</v>
      </c>
      <c r="F26" s="16">
        <v>5830</v>
      </c>
      <c r="G26" s="16">
        <v>5760</v>
      </c>
      <c r="H26" s="16">
        <v>5910</v>
      </c>
      <c r="I26" s="16">
        <v>5894</v>
      </c>
      <c r="J26" s="5">
        <f t="shared" si="0"/>
        <v>64</v>
      </c>
      <c r="K26" s="5">
        <f t="shared" si="1"/>
        <v>640</v>
      </c>
      <c r="L26" s="16" t="s">
        <v>32</v>
      </c>
    </row>
    <row r="27" spans="1:12">
      <c r="A27" s="6">
        <v>45552</v>
      </c>
      <c r="B27" s="16" t="s">
        <v>42</v>
      </c>
      <c r="C27" s="16" t="s">
        <v>36</v>
      </c>
      <c r="D27" s="16">
        <v>20</v>
      </c>
      <c r="E27" s="16" t="s">
        <v>12</v>
      </c>
      <c r="F27" s="16">
        <v>73150</v>
      </c>
      <c r="G27" s="16">
        <v>73350</v>
      </c>
      <c r="H27" s="16">
        <v>72800</v>
      </c>
      <c r="I27" s="16">
        <v>73350</v>
      </c>
      <c r="J27" s="5">
        <f t="shared" si="0"/>
        <v>-200</v>
      </c>
      <c r="K27" s="5">
        <f t="shared" si="1"/>
        <v>-4000</v>
      </c>
      <c r="L27" s="16" t="s">
        <v>33</v>
      </c>
    </row>
    <row r="28" spans="1:12">
      <c r="A28" s="6">
        <v>45553</v>
      </c>
      <c r="B28" s="16" t="s">
        <v>42</v>
      </c>
      <c r="C28" s="16" t="s">
        <v>36</v>
      </c>
      <c r="D28" s="16">
        <v>20</v>
      </c>
      <c r="E28" s="16" t="s">
        <v>12</v>
      </c>
      <c r="F28" s="16">
        <v>73050</v>
      </c>
      <c r="G28" s="16">
        <v>73250</v>
      </c>
      <c r="H28" s="16">
        <v>72800</v>
      </c>
      <c r="I28" s="16">
        <v>72980</v>
      </c>
      <c r="J28" s="5">
        <f t="shared" si="0"/>
        <v>70</v>
      </c>
      <c r="K28" s="5">
        <f t="shared" si="1"/>
        <v>1400</v>
      </c>
      <c r="L28" s="16" t="s">
        <v>32</v>
      </c>
    </row>
    <row r="29" spans="1:12">
      <c r="A29" s="6">
        <v>45553</v>
      </c>
      <c r="B29" s="16" t="s">
        <v>174</v>
      </c>
      <c r="C29" s="16" t="s">
        <v>36</v>
      </c>
      <c r="D29" s="16">
        <v>1000</v>
      </c>
      <c r="E29" s="16" t="s">
        <v>12</v>
      </c>
      <c r="F29" s="16">
        <v>267</v>
      </c>
      <c r="G29" s="16">
        <v>269.5</v>
      </c>
      <c r="H29" s="16">
        <v>265</v>
      </c>
      <c r="I29" s="16">
        <v>265.5</v>
      </c>
      <c r="J29" s="5">
        <f t="shared" si="0"/>
        <v>1.5</v>
      </c>
      <c r="K29" s="5">
        <f t="shared" si="1"/>
        <v>1500</v>
      </c>
      <c r="L29" s="16" t="s">
        <v>32</v>
      </c>
    </row>
    <row r="30" spans="1:12">
      <c r="A30" s="6">
        <v>45554</v>
      </c>
      <c r="B30" s="16" t="s">
        <v>174</v>
      </c>
      <c r="C30" s="16" t="s">
        <v>36</v>
      </c>
      <c r="D30" s="16">
        <v>1000</v>
      </c>
      <c r="E30" s="16" t="s">
        <v>12</v>
      </c>
      <c r="F30" s="16">
        <v>269</v>
      </c>
      <c r="G30" s="16">
        <v>272</v>
      </c>
      <c r="H30" s="16">
        <v>266.5</v>
      </c>
      <c r="I30" s="16">
        <v>268.10000000000002</v>
      </c>
      <c r="J30" s="5">
        <f t="shared" si="0"/>
        <v>0.89999999999997726</v>
      </c>
      <c r="K30" s="5">
        <f t="shared" si="1"/>
        <v>899.99999999997726</v>
      </c>
      <c r="L30" s="16" t="s">
        <v>32</v>
      </c>
    </row>
    <row r="31" spans="1:12">
      <c r="A31" s="6">
        <v>45554</v>
      </c>
      <c r="B31" s="16" t="s">
        <v>121</v>
      </c>
      <c r="C31" s="16" t="s">
        <v>36</v>
      </c>
      <c r="D31" s="16">
        <v>10</v>
      </c>
      <c r="E31" s="16" t="s">
        <v>10</v>
      </c>
      <c r="F31" s="16">
        <v>89350</v>
      </c>
      <c r="G31" s="16">
        <v>88800</v>
      </c>
      <c r="H31" s="16">
        <v>90100</v>
      </c>
      <c r="I31" s="16">
        <v>89820</v>
      </c>
      <c r="J31" s="5">
        <f t="shared" si="0"/>
        <v>470</v>
      </c>
      <c r="K31" s="5">
        <f t="shared" si="1"/>
        <v>4700</v>
      </c>
      <c r="L31" s="16" t="s">
        <v>32</v>
      </c>
    </row>
    <row r="32" spans="1:12">
      <c r="A32" s="6">
        <v>45555</v>
      </c>
      <c r="B32" s="16" t="s">
        <v>177</v>
      </c>
      <c r="C32" s="16" t="s">
        <v>36</v>
      </c>
      <c r="D32" s="16">
        <v>10</v>
      </c>
      <c r="E32" s="16" t="s">
        <v>10</v>
      </c>
      <c r="F32" s="16">
        <v>5930</v>
      </c>
      <c r="G32" s="16">
        <v>5800</v>
      </c>
      <c r="H32" s="16">
        <v>6050</v>
      </c>
      <c r="I32" s="16">
        <v>5971</v>
      </c>
      <c r="J32" s="5">
        <f t="shared" si="0"/>
        <v>41</v>
      </c>
      <c r="K32" s="5">
        <f t="shared" si="1"/>
        <v>410</v>
      </c>
      <c r="L32" s="16" t="s">
        <v>32</v>
      </c>
    </row>
    <row r="33" spans="1:12">
      <c r="A33" s="6">
        <v>45555</v>
      </c>
      <c r="B33" s="16" t="s">
        <v>37</v>
      </c>
      <c r="C33" s="16" t="s">
        <v>36</v>
      </c>
      <c r="D33" s="16">
        <v>10</v>
      </c>
      <c r="E33" s="16" t="s">
        <v>10</v>
      </c>
      <c r="F33" s="16">
        <v>90100</v>
      </c>
      <c r="G33" s="16">
        <v>89600</v>
      </c>
      <c r="H33" s="16">
        <v>91000</v>
      </c>
      <c r="I33" s="16">
        <v>90250</v>
      </c>
      <c r="J33" s="5">
        <f t="shared" si="0"/>
        <v>150</v>
      </c>
      <c r="K33" s="5">
        <f t="shared" si="1"/>
        <v>1500</v>
      </c>
      <c r="L33" s="16" t="s">
        <v>32</v>
      </c>
    </row>
    <row r="34" spans="1:12">
      <c r="A34" s="6">
        <v>45555</v>
      </c>
      <c r="B34" s="16" t="s">
        <v>174</v>
      </c>
      <c r="C34" s="16" t="s">
        <v>36</v>
      </c>
      <c r="D34" s="16">
        <v>1000</v>
      </c>
      <c r="E34" s="16" t="s">
        <v>12</v>
      </c>
      <c r="F34" s="16">
        <v>266.5</v>
      </c>
      <c r="G34" s="16">
        <v>268.5</v>
      </c>
      <c r="H34" s="16">
        <v>264</v>
      </c>
      <c r="I34" s="16">
        <v>265.7</v>
      </c>
      <c r="J34" s="5">
        <f t="shared" si="0"/>
        <v>0.80000000000001137</v>
      </c>
      <c r="K34" s="5">
        <f t="shared" si="1"/>
        <v>800.00000000001137</v>
      </c>
      <c r="L34" s="16" t="s">
        <v>32</v>
      </c>
    </row>
    <row r="35" spans="1:12">
      <c r="A35" s="6">
        <v>45558</v>
      </c>
      <c r="B35" s="16" t="s">
        <v>174</v>
      </c>
      <c r="C35" s="16" t="s">
        <v>36</v>
      </c>
      <c r="D35" s="16">
        <v>1000</v>
      </c>
      <c r="E35" s="16" t="s">
        <v>12</v>
      </c>
      <c r="F35" s="16">
        <v>264</v>
      </c>
      <c r="G35" s="16">
        <v>266.5</v>
      </c>
      <c r="H35" s="16">
        <v>261.5</v>
      </c>
      <c r="I35" s="16">
        <v>266.5</v>
      </c>
      <c r="J35" s="5">
        <f t="shared" si="0"/>
        <v>-2.5</v>
      </c>
      <c r="K35" s="5">
        <f t="shared" si="1"/>
        <v>-2500</v>
      </c>
      <c r="L35" s="16" t="s">
        <v>33</v>
      </c>
    </row>
    <row r="36" spans="1:12">
      <c r="A36" s="6">
        <v>45559</v>
      </c>
      <c r="B36" s="16" t="s">
        <v>42</v>
      </c>
      <c r="C36" s="16" t="s">
        <v>36</v>
      </c>
      <c r="D36" s="16">
        <v>20</v>
      </c>
      <c r="E36" s="16" t="s">
        <v>12</v>
      </c>
      <c r="F36" s="16">
        <v>74400</v>
      </c>
      <c r="G36" s="16">
        <v>74600</v>
      </c>
      <c r="H36" s="16">
        <v>74000</v>
      </c>
      <c r="I36" s="16">
        <v>74600</v>
      </c>
      <c r="J36" s="5">
        <f t="shared" si="0"/>
        <v>-200</v>
      </c>
      <c r="K36" s="5">
        <f t="shared" si="1"/>
        <v>-4000</v>
      </c>
      <c r="L36" s="16" t="s">
        <v>33</v>
      </c>
    </row>
    <row r="37" spans="1:12">
      <c r="A37" s="6">
        <v>45559</v>
      </c>
      <c r="B37" s="16" t="s">
        <v>177</v>
      </c>
      <c r="C37" s="16" t="s">
        <v>35</v>
      </c>
      <c r="D37" s="16">
        <v>10</v>
      </c>
      <c r="E37" s="16" t="s">
        <v>10</v>
      </c>
      <c r="F37" s="16">
        <v>6040</v>
      </c>
      <c r="G37" s="16">
        <v>5900</v>
      </c>
      <c r="H37" s="16">
        <v>6150</v>
      </c>
      <c r="I37" s="16">
        <v>5900</v>
      </c>
      <c r="J37" s="5">
        <f t="shared" si="0"/>
        <v>-140</v>
      </c>
      <c r="K37" s="5">
        <f t="shared" si="1"/>
        <v>-1400</v>
      </c>
      <c r="L37" s="16" t="s">
        <v>33</v>
      </c>
    </row>
    <row r="38" spans="1:12">
      <c r="A38" s="6">
        <v>45560</v>
      </c>
      <c r="B38" s="16" t="s">
        <v>192</v>
      </c>
      <c r="C38" s="16" t="s">
        <v>35</v>
      </c>
      <c r="D38" s="16">
        <v>50</v>
      </c>
      <c r="E38" s="16" t="s">
        <v>10</v>
      </c>
      <c r="F38" s="16">
        <v>3030</v>
      </c>
      <c r="G38" s="16">
        <v>2980</v>
      </c>
      <c r="H38" s="16">
        <v>3100</v>
      </c>
      <c r="I38" s="16">
        <v>3050</v>
      </c>
      <c r="J38" s="5">
        <f t="shared" si="0"/>
        <v>20</v>
      </c>
      <c r="K38" s="5">
        <f t="shared" si="1"/>
        <v>1000</v>
      </c>
      <c r="L38" s="16" t="s">
        <v>32</v>
      </c>
    </row>
    <row r="39" spans="1:12">
      <c r="A39" s="6">
        <v>45560</v>
      </c>
      <c r="B39" s="16" t="s">
        <v>181</v>
      </c>
      <c r="C39" s="16" t="s">
        <v>36</v>
      </c>
      <c r="D39" s="16">
        <v>250</v>
      </c>
      <c r="E39" s="16" t="s">
        <v>12</v>
      </c>
      <c r="F39" s="16">
        <v>237.5</v>
      </c>
      <c r="G39" s="16">
        <v>242</v>
      </c>
      <c r="H39" s="16">
        <v>228</v>
      </c>
      <c r="I39" s="16">
        <v>241</v>
      </c>
      <c r="J39" s="5">
        <f t="shared" si="0"/>
        <v>-3.5</v>
      </c>
      <c r="K39" s="5">
        <f t="shared" si="1"/>
        <v>-875</v>
      </c>
      <c r="L39" s="16" t="s">
        <v>33</v>
      </c>
    </row>
    <row r="40" spans="1:12">
      <c r="A40" s="6">
        <v>45561</v>
      </c>
      <c r="B40" s="16" t="s">
        <v>186</v>
      </c>
      <c r="C40" s="16" t="s">
        <v>36</v>
      </c>
      <c r="D40" s="16">
        <v>1000</v>
      </c>
      <c r="E40" s="16" t="s">
        <v>10</v>
      </c>
      <c r="F40" s="16">
        <v>237</v>
      </c>
      <c r="G40" s="16">
        <v>235</v>
      </c>
      <c r="H40" s="16">
        <v>240</v>
      </c>
      <c r="I40" s="16">
        <v>238.8</v>
      </c>
      <c r="J40" s="5">
        <f t="shared" si="0"/>
        <v>1.8000000000000114</v>
      </c>
      <c r="K40" s="5">
        <f t="shared" si="1"/>
        <v>1800.0000000000114</v>
      </c>
      <c r="L40" s="16" t="s">
        <v>32</v>
      </c>
    </row>
    <row r="41" spans="1:12">
      <c r="A41" s="6">
        <v>45562</v>
      </c>
      <c r="B41" s="16" t="s">
        <v>174</v>
      </c>
      <c r="C41" s="16" t="s">
        <v>36</v>
      </c>
      <c r="D41" s="16">
        <v>1000</v>
      </c>
      <c r="E41" s="16" t="s">
        <v>10</v>
      </c>
      <c r="F41" s="16">
        <v>281.5</v>
      </c>
      <c r="G41" s="16">
        <v>279.5</v>
      </c>
      <c r="H41" s="16">
        <v>284</v>
      </c>
      <c r="I41" s="16">
        <v>282.2</v>
      </c>
      <c r="J41" s="5">
        <f t="shared" si="0"/>
        <v>0.69999999999998863</v>
      </c>
      <c r="K41" s="5">
        <f t="shared" si="1"/>
        <v>699.99999999998863</v>
      </c>
      <c r="L41" s="16" t="s">
        <v>32</v>
      </c>
    </row>
    <row r="42" spans="1:12">
      <c r="A42" s="6">
        <v>45565</v>
      </c>
      <c r="B42" s="16" t="s">
        <v>174</v>
      </c>
      <c r="C42" s="16" t="s">
        <v>36</v>
      </c>
      <c r="D42" s="16">
        <v>1000</v>
      </c>
      <c r="E42" s="16" t="s">
        <v>10</v>
      </c>
      <c r="F42" s="16">
        <v>283</v>
      </c>
      <c r="G42" s="16" t="s">
        <v>193</v>
      </c>
      <c r="H42" s="16">
        <v>281</v>
      </c>
      <c r="I42" s="16">
        <v>281.5</v>
      </c>
      <c r="J42" s="5">
        <f t="shared" si="0"/>
        <v>-1.5</v>
      </c>
      <c r="K42" s="5">
        <f t="shared" si="1"/>
        <v>-1500</v>
      </c>
      <c r="L42" s="16" t="s">
        <v>33</v>
      </c>
    </row>
    <row r="43" spans="1:12">
      <c r="A43" s="6">
        <v>45565</v>
      </c>
      <c r="B43" s="16" t="s">
        <v>177</v>
      </c>
      <c r="C43" s="16" t="s">
        <v>36</v>
      </c>
      <c r="D43" s="16">
        <v>10</v>
      </c>
      <c r="E43" s="16" t="s">
        <v>10</v>
      </c>
      <c r="F43" s="16">
        <v>5730</v>
      </c>
      <c r="G43" s="16">
        <v>5640</v>
      </c>
      <c r="H43" s="16">
        <v>5830</v>
      </c>
      <c r="I43" s="16">
        <v>5800</v>
      </c>
      <c r="J43" s="5">
        <f t="shared" si="0"/>
        <v>70</v>
      </c>
      <c r="K43" s="5">
        <f t="shared" si="1"/>
        <v>700</v>
      </c>
      <c r="L43" s="16" t="s">
        <v>32</v>
      </c>
    </row>
    <row r="44" spans="1:12">
      <c r="J44" s="5"/>
      <c r="K44" s="5"/>
    </row>
    <row r="45" spans="1:12">
      <c r="J45" s="5"/>
      <c r="K45" s="5"/>
    </row>
    <row r="46" spans="1:12">
      <c r="J46" s="5"/>
      <c r="K46" s="5"/>
    </row>
    <row r="47" spans="1:12">
      <c r="F47" s="36" t="s">
        <v>217</v>
      </c>
      <c r="G47" s="37"/>
      <c r="H47" s="37"/>
      <c r="I47" s="37"/>
      <c r="J47" s="37"/>
      <c r="K47" s="37"/>
      <c r="L47" s="38"/>
    </row>
    <row r="48" spans="1:12" ht="30">
      <c r="F48" s="18" t="s">
        <v>21</v>
      </c>
      <c r="G48" s="7" t="s">
        <v>22</v>
      </c>
      <c r="H48" s="7" t="s">
        <v>23</v>
      </c>
      <c r="I48" s="7" t="s">
        <v>24</v>
      </c>
      <c r="J48" s="7" t="s">
        <v>25</v>
      </c>
      <c r="K48" s="7" t="s">
        <v>26</v>
      </c>
      <c r="L48" s="8" t="s">
        <v>27</v>
      </c>
    </row>
    <row r="49" spans="6:12">
      <c r="F49" s="19" t="s">
        <v>155</v>
      </c>
      <c r="G49" s="9">
        <v>42</v>
      </c>
      <c r="H49" s="9"/>
      <c r="I49" s="9">
        <v>42</v>
      </c>
      <c r="J49" s="10">
        <v>34</v>
      </c>
      <c r="K49" s="11">
        <f t="shared" ref="K49" si="2">+J49/I49</f>
        <v>0.80952380952380953</v>
      </c>
      <c r="L49" s="12">
        <v>36300</v>
      </c>
    </row>
    <row r="50" spans="6:12">
      <c r="F50" s="20"/>
      <c r="G50" s="13"/>
      <c r="H50" s="13"/>
      <c r="I50" s="13"/>
      <c r="J50" s="13"/>
      <c r="K50" s="14"/>
      <c r="L50" s="15"/>
    </row>
  </sheetData>
  <mergeCells count="1">
    <mergeCell ref="F47:L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M105"/>
  <sheetViews>
    <sheetView workbookViewId="0">
      <pane ySplit="1" topLeftCell="A57" activePane="bottomLeft" state="frozen"/>
      <selection pane="bottomLeft" sqref="A1:XFD1"/>
    </sheetView>
  </sheetViews>
  <sheetFormatPr defaultRowHeight="15"/>
  <cols>
    <col min="1" max="1" width="12" style="16" customWidth="1"/>
    <col min="2" max="2" width="23.140625" customWidth="1"/>
    <col min="3" max="3" width="13.7109375" hidden="1" customWidth="1"/>
    <col min="4" max="4" width="16" customWidth="1"/>
    <col min="5" max="5" width="13" customWidth="1"/>
    <col min="6" max="6" width="11" customWidth="1"/>
    <col min="7" max="7" width="12.5703125" customWidth="1"/>
    <col min="8" max="8" width="12.7109375" customWidth="1"/>
    <col min="9" max="9" width="11" customWidth="1"/>
    <col min="10" max="10" width="13.140625" customWidth="1"/>
    <col min="11" max="11" width="20" customWidth="1"/>
    <col min="12" max="12" width="21.42578125" customWidth="1"/>
    <col min="13" max="13" width="16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 hidden="1">
      <c r="A2" s="4" t="s">
        <v>69</v>
      </c>
      <c r="B2" s="5" t="s">
        <v>41</v>
      </c>
      <c r="C2" s="5" t="s">
        <v>49</v>
      </c>
      <c r="D2" s="5" t="s">
        <v>36</v>
      </c>
      <c r="E2" s="5">
        <v>5000</v>
      </c>
      <c r="F2" s="5" t="s">
        <v>12</v>
      </c>
      <c r="G2" s="5">
        <v>226.5</v>
      </c>
      <c r="H2" s="5">
        <v>228</v>
      </c>
      <c r="I2" s="5">
        <v>223</v>
      </c>
      <c r="J2" s="5">
        <v>228</v>
      </c>
      <c r="K2" s="5">
        <f t="shared" ref="K2:K65" si="0">IF(F2="BUY",J2-G2,G2-J2)</f>
        <v>-1.5</v>
      </c>
      <c r="L2" s="5">
        <f t="shared" ref="L2:L65" si="1">(K2*E2)</f>
        <v>-7500</v>
      </c>
      <c r="M2" s="16" t="s">
        <v>33</v>
      </c>
    </row>
    <row r="3" spans="1:13">
      <c r="A3" s="6" t="s">
        <v>69</v>
      </c>
      <c r="B3" s="5" t="s">
        <v>44</v>
      </c>
      <c r="C3" s="5" t="s">
        <v>49</v>
      </c>
      <c r="D3" s="5" t="s">
        <v>36</v>
      </c>
      <c r="E3" s="5">
        <v>10000</v>
      </c>
      <c r="F3" s="5" t="s">
        <v>12</v>
      </c>
      <c r="G3" s="5">
        <v>74.45</v>
      </c>
      <c r="H3" s="5">
        <v>74.599999999999994</v>
      </c>
      <c r="I3" s="5">
        <v>74.2</v>
      </c>
      <c r="J3" s="5">
        <v>74.33</v>
      </c>
      <c r="K3" s="5">
        <f t="shared" si="0"/>
        <v>0.12000000000000455</v>
      </c>
      <c r="L3" s="5">
        <f t="shared" si="1"/>
        <v>1200.0000000000455</v>
      </c>
      <c r="M3" s="16" t="s">
        <v>32</v>
      </c>
    </row>
    <row r="4" spans="1:13">
      <c r="A4" s="6">
        <v>44470</v>
      </c>
      <c r="B4" s="5" t="s">
        <v>61</v>
      </c>
      <c r="C4" s="5" t="s">
        <v>49</v>
      </c>
      <c r="D4" s="5" t="s">
        <v>35</v>
      </c>
      <c r="E4" s="5">
        <v>50</v>
      </c>
      <c r="F4" s="5" t="s">
        <v>10</v>
      </c>
      <c r="G4" s="5">
        <v>15700</v>
      </c>
      <c r="H4" s="5">
        <v>15600</v>
      </c>
      <c r="I4" s="5">
        <v>16000</v>
      </c>
      <c r="J4" s="5">
        <v>15875</v>
      </c>
      <c r="K4" s="5">
        <f t="shared" si="0"/>
        <v>175</v>
      </c>
      <c r="L4" s="5">
        <f t="shared" si="1"/>
        <v>8750</v>
      </c>
      <c r="M4" s="16" t="s">
        <v>32</v>
      </c>
    </row>
    <row r="5" spans="1:13">
      <c r="A5" s="6">
        <v>44470</v>
      </c>
      <c r="B5" s="5" t="s">
        <v>56</v>
      </c>
      <c r="C5" s="5" t="s">
        <v>49</v>
      </c>
      <c r="D5" s="5" t="s">
        <v>35</v>
      </c>
      <c r="E5" s="5">
        <v>50</v>
      </c>
      <c r="F5" s="5" t="s">
        <v>10</v>
      </c>
      <c r="G5" s="5">
        <v>13820</v>
      </c>
      <c r="H5" s="5">
        <v>13700</v>
      </c>
      <c r="I5" s="5">
        <v>14000</v>
      </c>
      <c r="J5" s="5">
        <v>13895</v>
      </c>
      <c r="K5" s="5">
        <f t="shared" si="0"/>
        <v>75</v>
      </c>
      <c r="L5" s="5">
        <f t="shared" si="1"/>
        <v>3750</v>
      </c>
      <c r="M5" s="16" t="s">
        <v>32</v>
      </c>
    </row>
    <row r="6" spans="1:13" hidden="1">
      <c r="A6" s="6">
        <v>44473</v>
      </c>
      <c r="B6" s="5" t="s">
        <v>14</v>
      </c>
      <c r="C6" s="5" t="s">
        <v>48</v>
      </c>
      <c r="D6" s="5" t="s">
        <v>36</v>
      </c>
      <c r="E6" s="5">
        <v>5000</v>
      </c>
      <c r="F6" s="5" t="s">
        <v>10</v>
      </c>
      <c r="G6" s="5">
        <v>184.05</v>
      </c>
      <c r="H6" s="5">
        <v>183</v>
      </c>
      <c r="I6" s="5">
        <v>186</v>
      </c>
      <c r="J6" s="5">
        <v>183</v>
      </c>
      <c r="K6" s="5">
        <f t="shared" si="0"/>
        <v>-1.0500000000000114</v>
      </c>
      <c r="L6" s="5">
        <f t="shared" si="1"/>
        <v>-5250.0000000000564</v>
      </c>
      <c r="M6" s="16" t="s">
        <v>33</v>
      </c>
    </row>
    <row r="7" spans="1:13" hidden="1">
      <c r="A7" s="6">
        <v>44473</v>
      </c>
      <c r="B7" s="5" t="s">
        <v>64</v>
      </c>
      <c r="C7" s="5" t="s">
        <v>48</v>
      </c>
      <c r="D7" s="5" t="s">
        <v>35</v>
      </c>
      <c r="E7" s="5">
        <v>100</v>
      </c>
      <c r="F7" s="5" t="s">
        <v>12</v>
      </c>
      <c r="G7" s="5">
        <v>1326</v>
      </c>
      <c r="H7" s="5">
        <v>1338</v>
      </c>
      <c r="I7" s="5">
        <v>1310</v>
      </c>
      <c r="J7" s="5">
        <v>1338</v>
      </c>
      <c r="K7" s="5">
        <f t="shared" si="0"/>
        <v>-12</v>
      </c>
      <c r="L7" s="5">
        <f t="shared" si="1"/>
        <v>-1200</v>
      </c>
      <c r="M7" s="16" t="s">
        <v>33</v>
      </c>
    </row>
    <row r="8" spans="1:13">
      <c r="A8" s="6">
        <v>44473</v>
      </c>
      <c r="B8" s="5" t="s">
        <v>61</v>
      </c>
      <c r="C8" s="5" t="s">
        <v>48</v>
      </c>
      <c r="D8" s="5" t="s">
        <v>35</v>
      </c>
      <c r="E8" s="5">
        <v>50</v>
      </c>
      <c r="F8" s="5" t="s">
        <v>12</v>
      </c>
      <c r="G8" s="5">
        <v>16000</v>
      </c>
      <c r="H8" s="5">
        <v>16100</v>
      </c>
      <c r="I8" s="5">
        <v>15800</v>
      </c>
      <c r="J8" s="5">
        <v>15985</v>
      </c>
      <c r="K8" s="5">
        <f t="shared" si="0"/>
        <v>15</v>
      </c>
      <c r="L8" s="5">
        <f t="shared" si="1"/>
        <v>750</v>
      </c>
      <c r="M8" s="16" t="s">
        <v>32</v>
      </c>
    </row>
    <row r="9" spans="1:13">
      <c r="A9" s="6">
        <v>44474</v>
      </c>
      <c r="B9" s="5" t="s">
        <v>42</v>
      </c>
      <c r="C9" s="5" t="s">
        <v>49</v>
      </c>
      <c r="D9" s="5" t="s">
        <v>36</v>
      </c>
      <c r="E9" s="5">
        <v>20</v>
      </c>
      <c r="F9" s="5" t="s">
        <v>10</v>
      </c>
      <c r="G9" s="5">
        <v>46600</v>
      </c>
      <c r="H9" s="5">
        <v>46250</v>
      </c>
      <c r="I9" s="5">
        <v>47000</v>
      </c>
      <c r="J9" s="5">
        <v>46720</v>
      </c>
      <c r="K9" s="5">
        <f t="shared" si="0"/>
        <v>120</v>
      </c>
      <c r="L9" s="5">
        <f t="shared" si="1"/>
        <v>2400</v>
      </c>
      <c r="M9" s="16" t="s">
        <v>32</v>
      </c>
    </row>
    <row r="10" spans="1:13">
      <c r="A10" s="6">
        <v>44474</v>
      </c>
      <c r="B10" s="5" t="s">
        <v>61</v>
      </c>
      <c r="C10" s="5" t="s">
        <v>49</v>
      </c>
      <c r="D10" s="5" t="s">
        <v>36</v>
      </c>
      <c r="E10" s="5">
        <v>50</v>
      </c>
      <c r="F10" s="5" t="s">
        <v>10</v>
      </c>
      <c r="G10" s="5">
        <v>15900</v>
      </c>
      <c r="H10" s="5">
        <v>15800</v>
      </c>
      <c r="I10" s="5">
        <v>16100</v>
      </c>
      <c r="J10" s="5">
        <v>16010</v>
      </c>
      <c r="K10" s="5">
        <f t="shared" si="0"/>
        <v>110</v>
      </c>
      <c r="L10" s="5">
        <f t="shared" si="1"/>
        <v>5500</v>
      </c>
      <c r="M10" s="16" t="s">
        <v>32</v>
      </c>
    </row>
    <row r="11" spans="1:13" hidden="1">
      <c r="A11" s="6">
        <v>44474</v>
      </c>
      <c r="B11" s="5" t="s">
        <v>37</v>
      </c>
      <c r="C11" s="5" t="s">
        <v>49</v>
      </c>
      <c r="D11" s="5" t="s">
        <v>35</v>
      </c>
      <c r="E11" s="5">
        <v>10</v>
      </c>
      <c r="F11" s="5" t="s">
        <v>10</v>
      </c>
      <c r="G11" s="5">
        <v>61000</v>
      </c>
      <c r="H11" s="5">
        <v>60700</v>
      </c>
      <c r="I11" s="5">
        <v>61900</v>
      </c>
      <c r="J11" s="5">
        <v>60700</v>
      </c>
      <c r="K11" s="5">
        <f t="shared" si="0"/>
        <v>-300</v>
      </c>
      <c r="L11" s="5">
        <f t="shared" si="1"/>
        <v>-3000</v>
      </c>
      <c r="M11" s="16" t="s">
        <v>33</v>
      </c>
    </row>
    <row r="12" spans="1:13">
      <c r="A12" s="6">
        <v>44475</v>
      </c>
      <c r="B12" s="5" t="s">
        <v>43</v>
      </c>
      <c r="C12" s="5" t="s">
        <v>60</v>
      </c>
      <c r="D12" s="5" t="s">
        <v>36</v>
      </c>
      <c r="E12" s="5">
        <v>10000</v>
      </c>
      <c r="F12" s="5" t="s">
        <v>10</v>
      </c>
      <c r="G12" s="5">
        <v>101.66</v>
      </c>
      <c r="H12" s="5">
        <v>101.44</v>
      </c>
      <c r="I12" s="5">
        <v>101.95</v>
      </c>
      <c r="J12" s="5">
        <v>101.74</v>
      </c>
      <c r="K12" s="5">
        <f t="shared" si="0"/>
        <v>7.9999999999998295E-2</v>
      </c>
      <c r="L12" s="5">
        <f t="shared" si="1"/>
        <v>799.99999999998295</v>
      </c>
      <c r="M12" s="16" t="s">
        <v>32</v>
      </c>
    </row>
    <row r="13" spans="1:13">
      <c r="A13" s="6">
        <v>44475</v>
      </c>
      <c r="B13" s="5" t="s">
        <v>61</v>
      </c>
      <c r="C13" s="5" t="s">
        <v>49</v>
      </c>
      <c r="D13" s="5" t="s">
        <v>36</v>
      </c>
      <c r="E13" s="5">
        <v>50</v>
      </c>
      <c r="F13" s="5" t="s">
        <v>10</v>
      </c>
      <c r="G13" s="5">
        <v>16035</v>
      </c>
      <c r="H13" s="5">
        <v>16930</v>
      </c>
      <c r="I13" s="5">
        <v>16200</v>
      </c>
      <c r="J13" s="5">
        <v>16110</v>
      </c>
      <c r="K13" s="5">
        <f t="shared" si="0"/>
        <v>75</v>
      </c>
      <c r="L13" s="5">
        <f t="shared" si="1"/>
        <v>3750</v>
      </c>
      <c r="M13" s="16" t="s">
        <v>32</v>
      </c>
    </row>
    <row r="14" spans="1:13">
      <c r="A14" s="6">
        <v>44475</v>
      </c>
      <c r="B14" s="5" t="s">
        <v>70</v>
      </c>
      <c r="C14" s="5" t="s">
        <v>49</v>
      </c>
      <c r="D14" s="5" t="s">
        <v>35</v>
      </c>
      <c r="E14" s="5">
        <v>10000</v>
      </c>
      <c r="F14" s="5" t="s">
        <v>10</v>
      </c>
      <c r="G14" s="5">
        <v>0.33</v>
      </c>
      <c r="H14" s="5">
        <v>0.17</v>
      </c>
      <c r="I14" s="5">
        <v>0.55000000000000004</v>
      </c>
      <c r="J14" s="5">
        <v>0.42</v>
      </c>
      <c r="K14" s="5">
        <f t="shared" si="0"/>
        <v>8.9999999999999969E-2</v>
      </c>
      <c r="L14" s="5">
        <f t="shared" si="1"/>
        <v>899.99999999999966</v>
      </c>
      <c r="M14" s="16" t="s">
        <v>32</v>
      </c>
    </row>
    <row r="15" spans="1:13">
      <c r="A15" s="6">
        <v>44475</v>
      </c>
      <c r="B15" s="5" t="s">
        <v>39</v>
      </c>
      <c r="C15" s="5" t="s">
        <v>49</v>
      </c>
      <c r="D15" s="5" t="s">
        <v>36</v>
      </c>
      <c r="E15" s="5">
        <v>10000</v>
      </c>
      <c r="F15" s="5" t="s">
        <v>10</v>
      </c>
      <c r="G15" s="5">
        <v>86.71</v>
      </c>
      <c r="H15" s="5">
        <v>86.57</v>
      </c>
      <c r="I15" s="5">
        <v>87</v>
      </c>
      <c r="J15" s="5">
        <v>86.81</v>
      </c>
      <c r="K15" s="5">
        <f t="shared" si="0"/>
        <v>0.10000000000000853</v>
      </c>
      <c r="L15" s="5">
        <f t="shared" si="1"/>
        <v>1000.0000000000853</v>
      </c>
      <c r="M15" s="16" t="s">
        <v>32</v>
      </c>
    </row>
    <row r="16" spans="1:13">
      <c r="A16" s="6">
        <v>44476</v>
      </c>
      <c r="B16" s="5" t="s">
        <v>56</v>
      </c>
      <c r="C16" s="5" t="s">
        <v>49</v>
      </c>
      <c r="D16" s="5" t="s">
        <v>35</v>
      </c>
      <c r="E16" s="5">
        <v>50</v>
      </c>
      <c r="F16" s="5" t="s">
        <v>10</v>
      </c>
      <c r="G16" s="5">
        <v>13920</v>
      </c>
      <c r="H16" s="5">
        <v>13800</v>
      </c>
      <c r="I16" s="5">
        <v>14100</v>
      </c>
      <c r="J16" s="5">
        <v>13980</v>
      </c>
      <c r="K16" s="5">
        <f t="shared" si="0"/>
        <v>60</v>
      </c>
      <c r="L16" s="5">
        <f t="shared" si="1"/>
        <v>3000</v>
      </c>
      <c r="M16" s="16" t="s">
        <v>32</v>
      </c>
    </row>
    <row r="17" spans="1:13">
      <c r="A17" s="6">
        <v>44476</v>
      </c>
      <c r="B17" s="5" t="s">
        <v>71</v>
      </c>
      <c r="C17" s="5" t="s">
        <v>48</v>
      </c>
      <c r="D17" s="5" t="s">
        <v>35</v>
      </c>
      <c r="E17" s="5">
        <v>10000</v>
      </c>
      <c r="F17" s="5" t="s">
        <v>10</v>
      </c>
      <c r="G17" s="5">
        <v>0.13</v>
      </c>
      <c r="H17" s="5">
        <v>0.02</v>
      </c>
      <c r="I17" s="5">
        <v>0.3</v>
      </c>
      <c r="J17" s="5">
        <v>0.26500000000000001</v>
      </c>
      <c r="K17" s="5">
        <f t="shared" si="0"/>
        <v>0.13500000000000001</v>
      </c>
      <c r="L17" s="5">
        <f t="shared" si="1"/>
        <v>1350</v>
      </c>
      <c r="M17" s="16" t="s">
        <v>32</v>
      </c>
    </row>
    <row r="18" spans="1:13">
      <c r="A18" s="6">
        <v>44476</v>
      </c>
      <c r="B18" s="5" t="s">
        <v>14</v>
      </c>
      <c r="C18" s="5" t="s">
        <v>48</v>
      </c>
      <c r="D18" s="5" t="s">
        <v>36</v>
      </c>
      <c r="E18" s="5">
        <v>5000</v>
      </c>
      <c r="F18" s="5" t="s">
        <v>10</v>
      </c>
      <c r="G18" s="5">
        <v>180.1</v>
      </c>
      <c r="H18" s="5">
        <v>179</v>
      </c>
      <c r="I18" s="5">
        <v>182</v>
      </c>
      <c r="J18" s="5">
        <v>181.25</v>
      </c>
      <c r="K18" s="5">
        <f t="shared" si="0"/>
        <v>1.1500000000000057</v>
      </c>
      <c r="L18" s="5">
        <f t="shared" si="1"/>
        <v>5750.0000000000282</v>
      </c>
      <c r="M18" s="16" t="s">
        <v>32</v>
      </c>
    </row>
    <row r="19" spans="1:13">
      <c r="A19" s="6">
        <v>44476</v>
      </c>
      <c r="B19" s="5" t="s">
        <v>37</v>
      </c>
      <c r="C19" s="5" t="s">
        <v>48</v>
      </c>
      <c r="D19" s="5" t="s">
        <v>36</v>
      </c>
      <c r="E19" s="5">
        <v>10</v>
      </c>
      <c r="F19" s="5" t="s">
        <v>10</v>
      </c>
      <c r="G19" s="5">
        <v>61000</v>
      </c>
      <c r="H19" s="5">
        <v>60500</v>
      </c>
      <c r="I19" s="5">
        <v>61750</v>
      </c>
      <c r="J19" s="5">
        <v>61460</v>
      </c>
      <c r="K19" s="5">
        <f t="shared" si="0"/>
        <v>460</v>
      </c>
      <c r="L19" s="5">
        <f t="shared" si="1"/>
        <v>4600</v>
      </c>
      <c r="M19" s="16" t="s">
        <v>32</v>
      </c>
    </row>
    <row r="20" spans="1:13">
      <c r="A20" s="6">
        <v>44477</v>
      </c>
      <c r="B20" s="5" t="s">
        <v>14</v>
      </c>
      <c r="C20" s="5" t="s">
        <v>49</v>
      </c>
      <c r="D20" s="5" t="s">
        <v>36</v>
      </c>
      <c r="E20" s="5">
        <v>5000</v>
      </c>
      <c r="F20" s="5" t="s">
        <v>10</v>
      </c>
      <c r="G20" s="5">
        <v>181.9</v>
      </c>
      <c r="H20" s="5">
        <v>181</v>
      </c>
      <c r="I20" s="5">
        <v>185</v>
      </c>
      <c r="J20" s="5">
        <v>182.7</v>
      </c>
      <c r="K20" s="5">
        <f t="shared" si="0"/>
        <v>0.79999999999998295</v>
      </c>
      <c r="L20" s="5">
        <f t="shared" si="1"/>
        <v>3999.9999999999145</v>
      </c>
      <c r="M20" s="16" t="s">
        <v>32</v>
      </c>
    </row>
    <row r="21" spans="1:13">
      <c r="A21" s="6">
        <v>44477</v>
      </c>
      <c r="B21" s="5" t="s">
        <v>42</v>
      </c>
      <c r="C21" s="5" t="s">
        <v>49</v>
      </c>
      <c r="D21" s="5" t="s">
        <v>36</v>
      </c>
      <c r="E21" s="5">
        <v>20</v>
      </c>
      <c r="F21" s="5" t="s">
        <v>10</v>
      </c>
      <c r="G21" s="5">
        <v>46800</v>
      </c>
      <c r="H21" s="5">
        <v>46700</v>
      </c>
      <c r="I21" s="5">
        <v>47000</v>
      </c>
      <c r="J21" s="5">
        <v>46940</v>
      </c>
      <c r="K21" s="5">
        <f t="shared" si="0"/>
        <v>140</v>
      </c>
      <c r="L21" s="5">
        <f t="shared" si="1"/>
        <v>2800</v>
      </c>
      <c r="M21" s="16" t="s">
        <v>32</v>
      </c>
    </row>
    <row r="22" spans="1:13">
      <c r="A22" s="6">
        <v>44477</v>
      </c>
      <c r="B22" s="5" t="s">
        <v>42</v>
      </c>
      <c r="C22" s="5" t="s">
        <v>49</v>
      </c>
      <c r="D22" s="5" t="s">
        <v>36</v>
      </c>
      <c r="E22" s="5">
        <v>20</v>
      </c>
      <c r="F22" s="5" t="s">
        <v>10</v>
      </c>
      <c r="G22" s="5">
        <v>47100</v>
      </c>
      <c r="H22" s="5">
        <v>46800</v>
      </c>
      <c r="I22" s="5">
        <v>47500</v>
      </c>
      <c r="J22" s="5">
        <v>47210</v>
      </c>
      <c r="K22" s="5">
        <f t="shared" si="0"/>
        <v>110</v>
      </c>
      <c r="L22" s="5">
        <f t="shared" si="1"/>
        <v>2200</v>
      </c>
      <c r="M22" s="16" t="s">
        <v>32</v>
      </c>
    </row>
    <row r="23" spans="1:13">
      <c r="A23" s="6">
        <v>44480</v>
      </c>
      <c r="B23" s="5" t="s">
        <v>14</v>
      </c>
      <c r="C23" s="5" t="s">
        <v>60</v>
      </c>
      <c r="D23" s="5" t="s">
        <v>36</v>
      </c>
      <c r="E23" s="5">
        <v>5000</v>
      </c>
      <c r="F23" s="5" t="s">
        <v>10</v>
      </c>
      <c r="G23" s="5">
        <v>182.5</v>
      </c>
      <c r="H23" s="5">
        <v>181</v>
      </c>
      <c r="I23" s="5">
        <v>185</v>
      </c>
      <c r="J23" s="5">
        <v>183.6</v>
      </c>
      <c r="K23" s="5">
        <f t="shared" si="0"/>
        <v>1.0999999999999943</v>
      </c>
      <c r="L23" s="5">
        <f t="shared" si="1"/>
        <v>5499.9999999999718</v>
      </c>
      <c r="M23" s="16" t="s">
        <v>32</v>
      </c>
    </row>
    <row r="24" spans="1:13">
      <c r="A24" s="6">
        <v>44480</v>
      </c>
      <c r="B24" s="5" t="s">
        <v>39</v>
      </c>
      <c r="C24" s="5" t="s">
        <v>49</v>
      </c>
      <c r="D24" s="5" t="s">
        <v>36</v>
      </c>
      <c r="E24" s="5">
        <v>10000</v>
      </c>
      <c r="F24" s="5" t="s">
        <v>10</v>
      </c>
      <c r="G24" s="5">
        <v>87.12</v>
      </c>
      <c r="H24" s="5">
        <v>86.97</v>
      </c>
      <c r="I24" s="5">
        <v>87.4</v>
      </c>
      <c r="J24" s="5">
        <v>87.325000000000003</v>
      </c>
      <c r="K24" s="5">
        <f t="shared" si="0"/>
        <v>0.20499999999999829</v>
      </c>
      <c r="L24" s="5">
        <f t="shared" si="1"/>
        <v>2049.9999999999827</v>
      </c>
      <c r="M24" s="16" t="s">
        <v>32</v>
      </c>
    </row>
    <row r="25" spans="1:13">
      <c r="A25" s="6">
        <v>44480</v>
      </c>
      <c r="B25" s="5" t="s">
        <v>42</v>
      </c>
      <c r="C25" s="5" t="s">
        <v>48</v>
      </c>
      <c r="D25" s="5" t="s">
        <v>36</v>
      </c>
      <c r="E25" s="5">
        <v>20</v>
      </c>
      <c r="F25" s="5" t="s">
        <v>10</v>
      </c>
      <c r="G25" s="5">
        <v>46820</v>
      </c>
      <c r="H25" s="5">
        <v>46600</v>
      </c>
      <c r="I25" s="5">
        <v>47200</v>
      </c>
      <c r="J25" s="5">
        <v>46980</v>
      </c>
      <c r="K25" s="5">
        <f t="shared" si="0"/>
        <v>160</v>
      </c>
      <c r="L25" s="5">
        <f t="shared" si="1"/>
        <v>3200</v>
      </c>
      <c r="M25" s="16" t="s">
        <v>32</v>
      </c>
    </row>
    <row r="26" spans="1:13">
      <c r="A26" s="6">
        <v>44480</v>
      </c>
      <c r="B26" s="5" t="s">
        <v>20</v>
      </c>
      <c r="C26" s="5" t="s">
        <v>48</v>
      </c>
      <c r="D26" s="5" t="s">
        <v>36</v>
      </c>
      <c r="E26" s="5">
        <v>5000</v>
      </c>
      <c r="F26" s="5" t="s">
        <v>10</v>
      </c>
      <c r="G26" s="5">
        <v>269.39999999999998</v>
      </c>
      <c r="H26" s="5">
        <v>268</v>
      </c>
      <c r="I26" s="5">
        <v>272.5</v>
      </c>
      <c r="J26" s="5">
        <v>271.5</v>
      </c>
      <c r="K26" s="5">
        <f t="shared" si="0"/>
        <v>2.1000000000000227</v>
      </c>
      <c r="L26" s="5">
        <f t="shared" si="1"/>
        <v>10500.000000000113</v>
      </c>
      <c r="M26" s="16" t="s">
        <v>32</v>
      </c>
    </row>
    <row r="27" spans="1:13">
      <c r="A27" s="6">
        <v>44480</v>
      </c>
      <c r="B27" s="5" t="s">
        <v>46</v>
      </c>
      <c r="C27" s="5" t="s">
        <v>48</v>
      </c>
      <c r="D27" s="5" t="s">
        <v>36</v>
      </c>
      <c r="E27" s="5">
        <v>10000</v>
      </c>
      <c r="F27" s="5" t="s">
        <v>10</v>
      </c>
      <c r="G27" s="5">
        <v>66.84</v>
      </c>
      <c r="H27" s="5">
        <v>66.7</v>
      </c>
      <c r="I27" s="5">
        <v>67.2</v>
      </c>
      <c r="J27" s="5">
        <v>66.86</v>
      </c>
      <c r="K27" s="5">
        <f t="shared" si="0"/>
        <v>1.9999999999996021E-2</v>
      </c>
      <c r="L27" s="5">
        <f t="shared" si="1"/>
        <v>199.99999999996021</v>
      </c>
      <c r="M27" s="16" t="s">
        <v>32</v>
      </c>
    </row>
    <row r="28" spans="1:13">
      <c r="A28" s="6">
        <v>44480</v>
      </c>
      <c r="B28" s="5" t="s">
        <v>37</v>
      </c>
      <c r="C28" s="5" t="s">
        <v>48</v>
      </c>
      <c r="D28" s="5" t="s">
        <v>36</v>
      </c>
      <c r="E28" s="5">
        <v>10</v>
      </c>
      <c r="F28" s="5" t="s">
        <v>10</v>
      </c>
      <c r="G28" s="5">
        <v>61830</v>
      </c>
      <c r="H28" s="5">
        <v>61600</v>
      </c>
      <c r="I28" s="5">
        <v>62400</v>
      </c>
      <c r="J28" s="5">
        <v>61980</v>
      </c>
      <c r="K28" s="5">
        <f t="shared" si="0"/>
        <v>150</v>
      </c>
      <c r="L28" s="5">
        <f t="shared" si="1"/>
        <v>1500</v>
      </c>
      <c r="M28" s="16" t="s">
        <v>32</v>
      </c>
    </row>
    <row r="29" spans="1:13">
      <c r="A29" s="6">
        <v>44480</v>
      </c>
      <c r="B29" s="5" t="s">
        <v>56</v>
      </c>
      <c r="C29" s="5" t="s">
        <v>48</v>
      </c>
      <c r="D29" s="5" t="s">
        <v>35</v>
      </c>
      <c r="E29" s="5">
        <v>50</v>
      </c>
      <c r="F29" s="5" t="s">
        <v>10</v>
      </c>
      <c r="G29" s="5">
        <v>14000</v>
      </c>
      <c r="H29" s="5">
        <v>13900</v>
      </c>
      <c r="I29" s="5">
        <v>14150</v>
      </c>
      <c r="J29" s="5">
        <v>14105</v>
      </c>
      <c r="K29" s="5">
        <f t="shared" si="0"/>
        <v>105</v>
      </c>
      <c r="L29" s="5">
        <f t="shared" si="1"/>
        <v>5250</v>
      </c>
      <c r="M29" s="16" t="s">
        <v>32</v>
      </c>
    </row>
    <row r="30" spans="1:13" hidden="1">
      <c r="A30" s="6">
        <v>44481</v>
      </c>
      <c r="B30" s="5" t="s">
        <v>61</v>
      </c>
      <c r="C30" s="5" t="s">
        <v>49</v>
      </c>
      <c r="D30" s="5" t="s">
        <v>36</v>
      </c>
      <c r="E30" s="5">
        <v>50</v>
      </c>
      <c r="F30" s="5" t="s">
        <v>12</v>
      </c>
      <c r="G30" s="5">
        <v>16635</v>
      </c>
      <c r="H30" s="5">
        <v>16500</v>
      </c>
      <c r="I30" s="5">
        <v>16750</v>
      </c>
      <c r="J30" s="5">
        <v>16750</v>
      </c>
      <c r="K30" s="5">
        <f t="shared" si="0"/>
        <v>-115</v>
      </c>
      <c r="L30" s="5">
        <f t="shared" si="1"/>
        <v>-5750</v>
      </c>
      <c r="M30" s="16" t="s">
        <v>33</v>
      </c>
    </row>
    <row r="31" spans="1:13">
      <c r="A31" s="6">
        <v>44481</v>
      </c>
      <c r="B31" s="5" t="s">
        <v>39</v>
      </c>
      <c r="C31" s="5" t="s">
        <v>49</v>
      </c>
      <c r="D31" s="5" t="s">
        <v>36</v>
      </c>
      <c r="E31" s="5">
        <v>10000</v>
      </c>
      <c r="F31" s="5" t="s">
        <v>10</v>
      </c>
      <c r="G31" s="5">
        <v>87.2</v>
      </c>
      <c r="H31" s="5">
        <v>86.97</v>
      </c>
      <c r="I31" s="5">
        <v>87.5</v>
      </c>
      <c r="J31" s="5">
        <v>87.41</v>
      </c>
      <c r="K31" s="5">
        <f t="shared" si="0"/>
        <v>0.20999999999999375</v>
      </c>
      <c r="L31" s="5">
        <f t="shared" si="1"/>
        <v>2099.9999999999372</v>
      </c>
      <c r="M31" s="16" t="s">
        <v>32</v>
      </c>
    </row>
    <row r="32" spans="1:13">
      <c r="A32" s="6">
        <v>44481</v>
      </c>
      <c r="B32" s="5" t="s">
        <v>37</v>
      </c>
      <c r="C32" s="5" t="s">
        <v>49</v>
      </c>
      <c r="D32" s="5" t="s">
        <v>35</v>
      </c>
      <c r="E32" s="5">
        <v>10</v>
      </c>
      <c r="F32" s="5" t="s">
        <v>10</v>
      </c>
      <c r="G32" s="5">
        <v>62000</v>
      </c>
      <c r="H32" s="5">
        <v>61600</v>
      </c>
      <c r="I32" s="5">
        <v>63000</v>
      </c>
      <c r="J32" s="5">
        <v>62505</v>
      </c>
      <c r="K32" s="5">
        <f t="shared" si="0"/>
        <v>505</v>
      </c>
      <c r="L32" s="5">
        <f t="shared" si="1"/>
        <v>5050</v>
      </c>
      <c r="M32" s="16" t="s">
        <v>32</v>
      </c>
    </row>
    <row r="33" spans="1:13">
      <c r="A33" s="6">
        <v>44482</v>
      </c>
      <c r="B33" s="5" t="s">
        <v>14</v>
      </c>
      <c r="C33" s="5" t="s">
        <v>48</v>
      </c>
      <c r="D33" s="5" t="s">
        <v>36</v>
      </c>
      <c r="E33" s="5">
        <v>5000</v>
      </c>
      <c r="F33" s="5" t="s">
        <v>10</v>
      </c>
      <c r="G33" s="5">
        <v>181.7</v>
      </c>
      <c r="H33" s="5">
        <v>180.5</v>
      </c>
      <c r="I33" s="5">
        <v>184</v>
      </c>
      <c r="J33" s="5">
        <v>183.2</v>
      </c>
      <c r="K33" s="5">
        <f t="shared" si="0"/>
        <v>1.5</v>
      </c>
      <c r="L33" s="5">
        <f t="shared" si="1"/>
        <v>7500</v>
      </c>
      <c r="M33" s="16" t="s">
        <v>32</v>
      </c>
    </row>
    <row r="34" spans="1:13">
      <c r="A34" s="6">
        <v>44482</v>
      </c>
      <c r="B34" s="5" t="s">
        <v>72</v>
      </c>
      <c r="C34" s="5" t="s">
        <v>48</v>
      </c>
      <c r="D34" s="5" t="s">
        <v>36</v>
      </c>
      <c r="E34" s="5">
        <v>10000</v>
      </c>
      <c r="F34" s="5" t="s">
        <v>10</v>
      </c>
      <c r="G34" s="5">
        <v>0.22</v>
      </c>
      <c r="H34" s="5">
        <v>7.0000000000000007E-2</v>
      </c>
      <c r="I34" s="5">
        <v>0.4</v>
      </c>
      <c r="J34" s="5">
        <v>0.3</v>
      </c>
      <c r="K34" s="5">
        <f t="shared" si="0"/>
        <v>7.9999999999999988E-2</v>
      </c>
      <c r="L34" s="5">
        <f t="shared" si="1"/>
        <v>799.99999999999989</v>
      </c>
      <c r="M34" s="16" t="s">
        <v>32</v>
      </c>
    </row>
    <row r="35" spans="1:13">
      <c r="A35" s="6">
        <v>44482</v>
      </c>
      <c r="B35" s="5" t="s">
        <v>38</v>
      </c>
      <c r="C35" s="5" t="s">
        <v>48</v>
      </c>
      <c r="D35" s="5" t="s">
        <v>36</v>
      </c>
      <c r="E35" s="5">
        <v>100</v>
      </c>
      <c r="F35" s="5" t="s">
        <v>10</v>
      </c>
      <c r="G35" s="5">
        <v>6055</v>
      </c>
      <c r="H35" s="5">
        <v>6000</v>
      </c>
      <c r="I35" s="5">
        <v>6130</v>
      </c>
      <c r="J35" s="5">
        <v>6078</v>
      </c>
      <c r="K35" s="5">
        <f t="shared" si="0"/>
        <v>23</v>
      </c>
      <c r="L35" s="5">
        <f t="shared" si="1"/>
        <v>2300</v>
      </c>
      <c r="M35" s="16" t="s">
        <v>32</v>
      </c>
    </row>
    <row r="36" spans="1:13">
      <c r="A36" s="6">
        <v>44482</v>
      </c>
      <c r="B36" s="5" t="s">
        <v>42</v>
      </c>
      <c r="C36" s="5" t="s">
        <v>49</v>
      </c>
      <c r="D36" s="5" t="s">
        <v>36</v>
      </c>
      <c r="E36" s="5">
        <v>10</v>
      </c>
      <c r="F36" s="5" t="s">
        <v>10</v>
      </c>
      <c r="G36" s="5">
        <v>47140</v>
      </c>
      <c r="H36" s="5">
        <v>47000</v>
      </c>
      <c r="I36" s="5">
        <v>47350</v>
      </c>
      <c r="J36" s="5">
        <v>47295</v>
      </c>
      <c r="K36" s="5">
        <f t="shared" si="0"/>
        <v>155</v>
      </c>
      <c r="L36" s="5">
        <f t="shared" si="1"/>
        <v>1550</v>
      </c>
      <c r="M36" s="16" t="s">
        <v>32</v>
      </c>
    </row>
    <row r="37" spans="1:13">
      <c r="A37" s="6">
        <v>44482</v>
      </c>
      <c r="B37" s="5" t="s">
        <v>37</v>
      </c>
      <c r="C37" s="5" t="s">
        <v>49</v>
      </c>
      <c r="D37" s="5" t="s">
        <v>36</v>
      </c>
      <c r="E37" s="5">
        <v>10</v>
      </c>
      <c r="F37" s="16" t="s">
        <v>10</v>
      </c>
      <c r="G37" s="5">
        <v>62800</v>
      </c>
      <c r="H37" s="5">
        <v>62300</v>
      </c>
      <c r="I37" s="5">
        <v>64000</v>
      </c>
      <c r="J37" s="5">
        <v>63300</v>
      </c>
      <c r="K37" s="5">
        <f t="shared" si="0"/>
        <v>500</v>
      </c>
      <c r="L37" s="5">
        <f t="shared" si="1"/>
        <v>5000</v>
      </c>
      <c r="M37" s="16" t="s">
        <v>32</v>
      </c>
    </row>
    <row r="38" spans="1:13">
      <c r="A38" s="6">
        <v>44483</v>
      </c>
      <c r="B38" s="5" t="s">
        <v>14</v>
      </c>
      <c r="C38" s="5" t="s">
        <v>49</v>
      </c>
      <c r="D38" s="5" t="s">
        <v>36</v>
      </c>
      <c r="E38" s="5">
        <v>5000</v>
      </c>
      <c r="F38" s="5" t="s">
        <v>10</v>
      </c>
      <c r="G38" s="5">
        <v>184</v>
      </c>
      <c r="H38" s="5">
        <v>183</v>
      </c>
      <c r="I38" s="5">
        <v>187</v>
      </c>
      <c r="J38" s="5">
        <v>184.8</v>
      </c>
      <c r="K38" s="5">
        <f t="shared" si="0"/>
        <v>0.80000000000001137</v>
      </c>
      <c r="L38" s="5">
        <f t="shared" si="1"/>
        <v>4000.0000000000568</v>
      </c>
      <c r="M38" s="16" t="s">
        <v>32</v>
      </c>
    </row>
    <row r="39" spans="1:13">
      <c r="A39" s="6">
        <v>44483</v>
      </c>
      <c r="B39" s="5" t="s">
        <v>56</v>
      </c>
      <c r="C39" s="5" t="s">
        <v>48</v>
      </c>
      <c r="D39" s="5" t="s">
        <v>36</v>
      </c>
      <c r="E39" s="5">
        <v>50</v>
      </c>
      <c r="F39" s="5" t="s">
        <v>10</v>
      </c>
      <c r="G39" s="5">
        <v>14260</v>
      </c>
      <c r="H39" s="5">
        <v>14200</v>
      </c>
      <c r="I39" s="5">
        <v>14400</v>
      </c>
      <c r="J39" s="5">
        <v>14310</v>
      </c>
      <c r="K39" s="5">
        <f t="shared" si="0"/>
        <v>50</v>
      </c>
      <c r="L39" s="5">
        <f t="shared" si="1"/>
        <v>2500</v>
      </c>
      <c r="M39" s="16" t="s">
        <v>32</v>
      </c>
    </row>
    <row r="40" spans="1:13">
      <c r="A40" s="6">
        <v>44483</v>
      </c>
      <c r="B40" s="5" t="s">
        <v>37</v>
      </c>
      <c r="C40" s="5" t="s">
        <v>48</v>
      </c>
      <c r="D40" s="5" t="s">
        <v>35</v>
      </c>
      <c r="E40" s="5">
        <v>10</v>
      </c>
      <c r="F40" s="5" t="s">
        <v>10</v>
      </c>
      <c r="G40" s="5">
        <v>63000</v>
      </c>
      <c r="H40" s="5">
        <v>62690</v>
      </c>
      <c r="I40" s="5">
        <v>64000</v>
      </c>
      <c r="J40" s="5">
        <v>63160</v>
      </c>
      <c r="K40" s="5">
        <f t="shared" si="0"/>
        <v>160</v>
      </c>
      <c r="L40" s="5">
        <f t="shared" si="1"/>
        <v>1600</v>
      </c>
      <c r="M40" s="16" t="s">
        <v>32</v>
      </c>
    </row>
    <row r="41" spans="1:13">
      <c r="A41" s="6">
        <v>44483</v>
      </c>
      <c r="B41" s="5" t="s">
        <v>42</v>
      </c>
      <c r="C41" s="5" t="s">
        <v>48</v>
      </c>
      <c r="D41" s="5" t="s">
        <v>35</v>
      </c>
      <c r="E41" s="5">
        <v>20</v>
      </c>
      <c r="F41" s="5" t="s">
        <v>10</v>
      </c>
      <c r="G41" s="5">
        <v>47810</v>
      </c>
      <c r="H41" s="5">
        <v>47650</v>
      </c>
      <c r="I41" s="5">
        <v>48100</v>
      </c>
      <c r="J41" s="5">
        <v>47950</v>
      </c>
      <c r="K41" s="5">
        <f t="shared" si="0"/>
        <v>140</v>
      </c>
      <c r="L41" s="5">
        <f t="shared" si="1"/>
        <v>2800</v>
      </c>
      <c r="M41" s="16" t="s">
        <v>32</v>
      </c>
    </row>
    <row r="42" spans="1:13">
      <c r="A42" s="6">
        <v>44483</v>
      </c>
      <c r="B42" s="5" t="s">
        <v>39</v>
      </c>
      <c r="C42" s="5" t="s">
        <v>48</v>
      </c>
      <c r="D42" s="5" t="s">
        <v>36</v>
      </c>
      <c r="E42" s="5">
        <v>10000</v>
      </c>
      <c r="F42" s="5" t="s">
        <v>10</v>
      </c>
      <c r="G42" s="5">
        <v>87.43</v>
      </c>
      <c r="H42" s="5">
        <v>87.27</v>
      </c>
      <c r="I42" s="5">
        <v>87.7</v>
      </c>
      <c r="J42" s="5">
        <v>87.54</v>
      </c>
      <c r="K42" s="5">
        <f t="shared" si="0"/>
        <v>0.10999999999999943</v>
      </c>
      <c r="L42" s="5">
        <f t="shared" si="1"/>
        <v>1099.9999999999943</v>
      </c>
      <c r="M42" s="16" t="s">
        <v>32</v>
      </c>
    </row>
    <row r="43" spans="1:13">
      <c r="A43" s="6">
        <v>44487</v>
      </c>
      <c r="B43" s="5" t="s">
        <v>14</v>
      </c>
      <c r="C43" s="5" t="s">
        <v>49</v>
      </c>
      <c r="D43" s="5" t="s">
        <v>36</v>
      </c>
      <c r="E43" s="5">
        <v>5000</v>
      </c>
      <c r="F43" s="5" t="s">
        <v>10</v>
      </c>
      <c r="G43" s="5">
        <v>192</v>
      </c>
      <c r="H43" s="5">
        <v>180.8</v>
      </c>
      <c r="I43" s="5">
        <v>196</v>
      </c>
      <c r="J43" s="5">
        <v>193.5</v>
      </c>
      <c r="K43" s="5">
        <f t="shared" si="0"/>
        <v>1.5</v>
      </c>
      <c r="L43" s="5">
        <f t="shared" si="1"/>
        <v>7500</v>
      </c>
      <c r="M43" s="16" t="s">
        <v>32</v>
      </c>
    </row>
    <row r="44" spans="1:13">
      <c r="A44" s="6">
        <v>44487</v>
      </c>
      <c r="B44" s="5" t="s">
        <v>17</v>
      </c>
      <c r="C44" s="5" t="s">
        <v>48</v>
      </c>
      <c r="D44" s="5" t="s">
        <v>36</v>
      </c>
      <c r="E44" s="5">
        <v>2500</v>
      </c>
      <c r="F44" s="5" t="s">
        <v>10</v>
      </c>
      <c r="G44" s="5">
        <v>707</v>
      </c>
      <c r="H44" s="5">
        <v>705</v>
      </c>
      <c r="I44" s="5">
        <v>712</v>
      </c>
      <c r="J44" s="5">
        <v>708.8</v>
      </c>
      <c r="K44" s="5">
        <f t="shared" si="0"/>
        <v>1.7999999999999545</v>
      </c>
      <c r="L44" s="5">
        <f t="shared" si="1"/>
        <v>4499.9999999998863</v>
      </c>
      <c r="M44" s="16" t="s">
        <v>32</v>
      </c>
    </row>
    <row r="45" spans="1:13">
      <c r="A45" s="6">
        <v>44487</v>
      </c>
      <c r="B45" s="5" t="s">
        <v>61</v>
      </c>
      <c r="C45" s="5" t="s">
        <v>48</v>
      </c>
      <c r="D45" s="5" t="s">
        <v>35</v>
      </c>
      <c r="E45" s="5">
        <v>50</v>
      </c>
      <c r="F45" s="5" t="s">
        <v>12</v>
      </c>
      <c r="G45" s="5">
        <v>18230</v>
      </c>
      <c r="H45" s="5">
        <v>18330</v>
      </c>
      <c r="I45" s="5">
        <v>17800</v>
      </c>
      <c r="J45" s="5">
        <v>18170</v>
      </c>
      <c r="K45" s="5">
        <f t="shared" si="0"/>
        <v>60</v>
      </c>
      <c r="L45" s="5">
        <f t="shared" si="1"/>
        <v>3000</v>
      </c>
      <c r="M45" s="16" t="s">
        <v>32</v>
      </c>
    </row>
    <row r="46" spans="1:13">
      <c r="A46" s="6">
        <v>44487</v>
      </c>
      <c r="B46" s="5" t="s">
        <v>42</v>
      </c>
      <c r="C46" s="5" t="s">
        <v>48</v>
      </c>
      <c r="D46" s="5" t="s">
        <v>35</v>
      </c>
      <c r="E46" s="5">
        <v>20</v>
      </c>
      <c r="F46" s="5" t="s">
        <v>10</v>
      </c>
      <c r="G46" s="5">
        <v>47200</v>
      </c>
      <c r="H46" s="5">
        <v>47000</v>
      </c>
      <c r="I46" s="5">
        <v>47500</v>
      </c>
      <c r="J46" s="5">
        <v>47352.5</v>
      </c>
      <c r="K46" s="5">
        <f t="shared" si="0"/>
        <v>152.5</v>
      </c>
      <c r="L46" s="5">
        <f t="shared" si="1"/>
        <v>3050</v>
      </c>
      <c r="M46" s="16" t="s">
        <v>32</v>
      </c>
    </row>
    <row r="47" spans="1:13">
      <c r="A47" s="6">
        <v>44488</v>
      </c>
      <c r="B47" s="5" t="s">
        <v>56</v>
      </c>
      <c r="C47" s="5" t="s">
        <v>48</v>
      </c>
      <c r="D47" s="5" t="s">
        <v>36</v>
      </c>
      <c r="E47" s="5">
        <v>50</v>
      </c>
      <c r="F47" s="5" t="s">
        <v>10</v>
      </c>
      <c r="G47" s="5">
        <v>14185</v>
      </c>
      <c r="H47" s="5">
        <v>14080</v>
      </c>
      <c r="I47" s="5">
        <v>14400</v>
      </c>
      <c r="J47" s="5">
        <v>14260</v>
      </c>
      <c r="K47" s="5">
        <f t="shared" si="0"/>
        <v>75</v>
      </c>
      <c r="L47" s="5">
        <f t="shared" si="1"/>
        <v>3750</v>
      </c>
      <c r="M47" s="16" t="s">
        <v>32</v>
      </c>
    </row>
    <row r="48" spans="1:13">
      <c r="A48" s="6">
        <v>44488</v>
      </c>
      <c r="B48" s="5" t="s">
        <v>61</v>
      </c>
      <c r="C48" s="5" t="s">
        <v>49</v>
      </c>
      <c r="D48" s="5" t="s">
        <v>36</v>
      </c>
      <c r="E48" s="5">
        <v>50</v>
      </c>
      <c r="F48" s="5" t="s">
        <v>12</v>
      </c>
      <c r="G48" s="5">
        <v>18200</v>
      </c>
      <c r="H48" s="5">
        <v>18350</v>
      </c>
      <c r="I48" s="5">
        <v>17900</v>
      </c>
      <c r="J48" s="5">
        <v>17975</v>
      </c>
      <c r="K48" s="5">
        <f t="shared" si="0"/>
        <v>225</v>
      </c>
      <c r="L48" s="5">
        <f t="shared" si="1"/>
        <v>11250</v>
      </c>
      <c r="M48" s="16" t="s">
        <v>32</v>
      </c>
    </row>
    <row r="49" spans="1:13" hidden="1">
      <c r="A49" s="6">
        <v>44488</v>
      </c>
      <c r="B49" s="5" t="s">
        <v>42</v>
      </c>
      <c r="C49" s="5" t="s">
        <v>49</v>
      </c>
      <c r="D49" s="5" t="s">
        <v>36</v>
      </c>
      <c r="E49" s="5">
        <v>20</v>
      </c>
      <c r="F49" s="5" t="s">
        <v>10</v>
      </c>
      <c r="G49" s="5">
        <v>47400</v>
      </c>
      <c r="H49" s="5">
        <v>47190</v>
      </c>
      <c r="I49" s="5">
        <v>47700</v>
      </c>
      <c r="J49" s="5">
        <v>47190</v>
      </c>
      <c r="K49" s="5">
        <f t="shared" si="0"/>
        <v>-210</v>
      </c>
      <c r="L49" s="5">
        <f t="shared" si="1"/>
        <v>-4200</v>
      </c>
      <c r="M49" s="16" t="s">
        <v>33</v>
      </c>
    </row>
    <row r="50" spans="1:13">
      <c r="A50" s="6">
        <v>44488</v>
      </c>
      <c r="B50" s="5" t="s">
        <v>42</v>
      </c>
      <c r="C50" s="5" t="s">
        <v>48</v>
      </c>
      <c r="D50" s="5" t="s">
        <v>35</v>
      </c>
      <c r="E50" s="5">
        <v>20</v>
      </c>
      <c r="F50" s="5" t="s">
        <v>10</v>
      </c>
      <c r="G50" s="5">
        <v>47200</v>
      </c>
      <c r="H50" s="5">
        <v>47000</v>
      </c>
      <c r="I50" s="5">
        <v>47600</v>
      </c>
      <c r="J50" s="5">
        <v>47400</v>
      </c>
      <c r="K50" s="5">
        <f t="shared" si="0"/>
        <v>200</v>
      </c>
      <c r="L50" s="5">
        <f t="shared" si="1"/>
        <v>4000</v>
      </c>
      <c r="M50" s="16" t="s">
        <v>32</v>
      </c>
    </row>
    <row r="51" spans="1:13">
      <c r="A51" s="6">
        <v>44489</v>
      </c>
      <c r="B51" s="5" t="s">
        <v>56</v>
      </c>
      <c r="C51" s="5" t="s">
        <v>48</v>
      </c>
      <c r="D51" s="5" t="s">
        <v>35</v>
      </c>
      <c r="E51" s="5">
        <v>50</v>
      </c>
      <c r="F51" s="5" t="s">
        <v>10</v>
      </c>
      <c r="G51" s="5">
        <v>14243</v>
      </c>
      <c r="H51" s="5">
        <v>14100</v>
      </c>
      <c r="I51" s="5">
        <v>14450</v>
      </c>
      <c r="J51" s="5">
        <v>14315</v>
      </c>
      <c r="K51" s="5">
        <f t="shared" si="0"/>
        <v>72</v>
      </c>
      <c r="L51" s="5">
        <f t="shared" si="1"/>
        <v>3600</v>
      </c>
      <c r="M51" s="16" t="s">
        <v>32</v>
      </c>
    </row>
    <row r="52" spans="1:13">
      <c r="A52" s="6">
        <v>44489</v>
      </c>
      <c r="B52" s="5" t="s">
        <v>45</v>
      </c>
      <c r="D52" s="5" t="s">
        <v>36</v>
      </c>
      <c r="E52" s="5">
        <v>1250</v>
      </c>
      <c r="F52" s="5" t="s">
        <v>10</v>
      </c>
      <c r="G52" s="5">
        <v>178</v>
      </c>
      <c r="H52" s="5">
        <v>175</v>
      </c>
      <c r="I52" s="5">
        <v>187</v>
      </c>
      <c r="J52" s="5">
        <v>180.5</v>
      </c>
      <c r="K52" s="5">
        <f t="shared" si="0"/>
        <v>2.5</v>
      </c>
      <c r="L52" s="5">
        <f t="shared" si="1"/>
        <v>3125</v>
      </c>
      <c r="M52" s="16" t="s">
        <v>32</v>
      </c>
    </row>
    <row r="53" spans="1:13" hidden="1">
      <c r="A53" s="6">
        <v>44489</v>
      </c>
      <c r="B53" s="5" t="s">
        <v>73</v>
      </c>
      <c r="D53" s="5" t="s">
        <v>35</v>
      </c>
      <c r="E53" s="5">
        <v>10000</v>
      </c>
      <c r="F53" s="5" t="s">
        <v>10</v>
      </c>
      <c r="G53" s="5">
        <v>0.13</v>
      </c>
      <c r="H53" s="5">
        <v>0.04</v>
      </c>
      <c r="I53" s="5">
        <v>0.35</v>
      </c>
      <c r="J53" s="5">
        <v>0.04</v>
      </c>
      <c r="K53" s="5">
        <f t="shared" si="0"/>
        <v>-0.09</v>
      </c>
      <c r="L53" s="5">
        <f t="shared" si="1"/>
        <v>-900</v>
      </c>
      <c r="M53" s="16" t="s">
        <v>33</v>
      </c>
    </row>
    <row r="54" spans="1:13">
      <c r="A54" s="6">
        <v>44489</v>
      </c>
      <c r="B54" s="5" t="s">
        <v>61</v>
      </c>
      <c r="D54" s="5" t="s">
        <v>35</v>
      </c>
      <c r="E54" s="5">
        <v>50</v>
      </c>
      <c r="F54" s="5" t="s">
        <v>12</v>
      </c>
      <c r="G54" s="5">
        <v>17650</v>
      </c>
      <c r="H54" s="5">
        <v>17760</v>
      </c>
      <c r="I54" s="5">
        <v>17500</v>
      </c>
      <c r="J54" s="5">
        <v>17580</v>
      </c>
      <c r="K54" s="5">
        <f t="shared" si="0"/>
        <v>70</v>
      </c>
      <c r="L54" s="5">
        <f t="shared" si="1"/>
        <v>3500</v>
      </c>
      <c r="M54" s="16" t="s">
        <v>32</v>
      </c>
    </row>
    <row r="55" spans="1:13" hidden="1">
      <c r="A55" s="6">
        <v>44490</v>
      </c>
      <c r="B55" s="5" t="s">
        <v>14</v>
      </c>
      <c r="D55" s="5" t="s">
        <v>36</v>
      </c>
      <c r="E55" s="5">
        <v>5000</v>
      </c>
      <c r="F55" s="5" t="s">
        <v>10</v>
      </c>
      <c r="G55" s="5">
        <v>191.7</v>
      </c>
      <c r="H55" s="5">
        <v>191</v>
      </c>
      <c r="I55" s="5">
        <v>193.5</v>
      </c>
      <c r="J55" s="5">
        <v>191</v>
      </c>
      <c r="K55" s="5">
        <f t="shared" si="0"/>
        <v>-0.69999999999998863</v>
      </c>
      <c r="L55" s="5">
        <f t="shared" si="1"/>
        <v>-3499.9999999999432</v>
      </c>
      <c r="M55" s="16" t="s">
        <v>33</v>
      </c>
    </row>
    <row r="56" spans="1:13">
      <c r="A56" s="6">
        <v>44490</v>
      </c>
      <c r="B56" s="5" t="s">
        <v>42</v>
      </c>
      <c r="D56" s="5" t="s">
        <v>36</v>
      </c>
      <c r="E56" s="5">
        <v>20</v>
      </c>
      <c r="F56" s="5" t="s">
        <v>10</v>
      </c>
      <c r="G56" s="5">
        <v>47350</v>
      </c>
      <c r="H56" s="5">
        <v>47150</v>
      </c>
      <c r="I56" s="5">
        <v>47800</v>
      </c>
      <c r="J56" s="5">
        <v>47590</v>
      </c>
      <c r="K56" s="5">
        <f t="shared" si="0"/>
        <v>240</v>
      </c>
      <c r="L56" s="5">
        <f t="shared" si="1"/>
        <v>4800</v>
      </c>
      <c r="M56" s="16" t="s">
        <v>32</v>
      </c>
    </row>
    <row r="57" spans="1:13">
      <c r="A57" s="6">
        <v>44490</v>
      </c>
      <c r="B57" s="5" t="s">
        <v>56</v>
      </c>
      <c r="D57" s="5" t="s">
        <v>35</v>
      </c>
      <c r="E57" s="5">
        <v>50</v>
      </c>
      <c r="F57" s="5" t="s">
        <v>10</v>
      </c>
      <c r="G57" s="5">
        <v>14310</v>
      </c>
      <c r="H57" s="5">
        <v>14200</v>
      </c>
      <c r="I57" s="5">
        <v>14450</v>
      </c>
      <c r="J57" s="5">
        <v>14395</v>
      </c>
      <c r="K57" s="5">
        <f t="shared" si="0"/>
        <v>85</v>
      </c>
      <c r="L57" s="5">
        <f t="shared" si="1"/>
        <v>4250</v>
      </c>
      <c r="M57" s="16" t="s">
        <v>32</v>
      </c>
    </row>
    <row r="58" spans="1:13">
      <c r="A58" s="6">
        <v>44491</v>
      </c>
      <c r="B58" s="5" t="s">
        <v>46</v>
      </c>
      <c r="D58" s="5" t="s">
        <v>35</v>
      </c>
      <c r="E58" s="5">
        <v>10000</v>
      </c>
      <c r="F58" s="5" t="s">
        <v>10</v>
      </c>
      <c r="G58" s="5">
        <v>65.61</v>
      </c>
      <c r="H58" s="5">
        <v>65.430000000000007</v>
      </c>
      <c r="I58" s="5">
        <v>66.2</v>
      </c>
      <c r="J58" s="5">
        <v>65.69</v>
      </c>
      <c r="K58" s="5">
        <f t="shared" si="0"/>
        <v>7.9999999999998295E-2</v>
      </c>
      <c r="L58" s="5">
        <f t="shared" si="1"/>
        <v>799.99999999998295</v>
      </c>
      <c r="M58" s="16" t="s">
        <v>32</v>
      </c>
    </row>
    <row r="59" spans="1:13" hidden="1">
      <c r="A59" s="6">
        <v>44491</v>
      </c>
      <c r="B59" s="5" t="s">
        <v>61</v>
      </c>
      <c r="D59" s="5" t="s">
        <v>36</v>
      </c>
      <c r="E59" s="5">
        <v>50</v>
      </c>
      <c r="F59" s="5" t="s">
        <v>12</v>
      </c>
      <c r="G59" s="5">
        <v>17390</v>
      </c>
      <c r="H59" s="5">
        <v>17200</v>
      </c>
      <c r="I59" s="5">
        <v>17500</v>
      </c>
      <c r="J59" s="5">
        <v>17500</v>
      </c>
      <c r="K59" s="5">
        <f t="shared" si="0"/>
        <v>-110</v>
      </c>
      <c r="L59" s="5">
        <f t="shared" si="1"/>
        <v>-5500</v>
      </c>
      <c r="M59" s="16" t="s">
        <v>33</v>
      </c>
    </row>
    <row r="60" spans="1:13" hidden="1">
      <c r="A60" s="6">
        <v>44491</v>
      </c>
      <c r="B60" s="5" t="s">
        <v>37</v>
      </c>
      <c r="D60" s="5" t="s">
        <v>36</v>
      </c>
      <c r="E60" s="5">
        <v>10</v>
      </c>
      <c r="F60" s="5" t="s">
        <v>10</v>
      </c>
      <c r="G60" s="5">
        <v>66150</v>
      </c>
      <c r="H60" s="5">
        <v>65900</v>
      </c>
      <c r="I60" s="5">
        <v>67000</v>
      </c>
      <c r="J60" s="5">
        <v>65900</v>
      </c>
      <c r="K60" s="5">
        <f t="shared" si="0"/>
        <v>-250</v>
      </c>
      <c r="L60" s="5">
        <f t="shared" si="1"/>
        <v>-2500</v>
      </c>
      <c r="M60" s="16" t="s">
        <v>33</v>
      </c>
    </row>
    <row r="61" spans="1:13">
      <c r="A61" s="6">
        <v>44491</v>
      </c>
      <c r="B61" s="5" t="s">
        <v>56</v>
      </c>
      <c r="D61" s="5" t="s">
        <v>36</v>
      </c>
      <c r="E61" s="5">
        <v>50</v>
      </c>
      <c r="F61" s="5" t="s">
        <v>10</v>
      </c>
      <c r="G61" s="5">
        <v>14470</v>
      </c>
      <c r="H61" s="5">
        <v>14300</v>
      </c>
      <c r="I61" s="5">
        <v>14700</v>
      </c>
      <c r="J61" s="5">
        <v>14550</v>
      </c>
      <c r="K61" s="5">
        <f t="shared" si="0"/>
        <v>80</v>
      </c>
      <c r="L61" s="5">
        <f t="shared" si="1"/>
        <v>4000</v>
      </c>
      <c r="M61" s="16" t="s">
        <v>32</v>
      </c>
    </row>
    <row r="62" spans="1:13" hidden="1">
      <c r="A62" s="6">
        <v>44491</v>
      </c>
      <c r="B62" s="5" t="s">
        <v>38</v>
      </c>
      <c r="D62" s="5" t="s">
        <v>36</v>
      </c>
      <c r="E62" s="5">
        <v>100</v>
      </c>
      <c r="F62" s="5" t="s">
        <v>10</v>
      </c>
      <c r="G62" s="5">
        <v>6240</v>
      </c>
      <c r="H62" s="5">
        <v>6290</v>
      </c>
      <c r="I62" s="5">
        <v>6050</v>
      </c>
      <c r="J62" s="5">
        <v>6190</v>
      </c>
      <c r="K62" s="5">
        <f t="shared" si="0"/>
        <v>-50</v>
      </c>
      <c r="L62" s="5">
        <f t="shared" si="1"/>
        <v>-5000</v>
      </c>
      <c r="M62" s="16" t="s">
        <v>33</v>
      </c>
    </row>
    <row r="63" spans="1:13">
      <c r="A63" s="6">
        <v>44494</v>
      </c>
      <c r="B63" s="5" t="s">
        <v>42</v>
      </c>
      <c r="D63" s="5" t="s">
        <v>35</v>
      </c>
      <c r="E63" s="5">
        <v>20</v>
      </c>
      <c r="F63" s="5" t="s">
        <v>10</v>
      </c>
      <c r="G63" s="5">
        <v>47820</v>
      </c>
      <c r="H63" s="5">
        <v>47480</v>
      </c>
      <c r="I63" s="5">
        <v>48200</v>
      </c>
      <c r="J63" s="5">
        <v>47920</v>
      </c>
      <c r="K63" s="5">
        <f t="shared" si="0"/>
        <v>100</v>
      </c>
      <c r="L63" s="5">
        <f t="shared" si="1"/>
        <v>2000</v>
      </c>
      <c r="M63" s="16" t="s">
        <v>32</v>
      </c>
    </row>
    <row r="64" spans="1:13" hidden="1">
      <c r="A64" s="6">
        <v>44494</v>
      </c>
      <c r="B64" s="5" t="s">
        <v>56</v>
      </c>
      <c r="D64" s="5" t="s">
        <v>35</v>
      </c>
      <c r="E64" s="5">
        <v>50</v>
      </c>
      <c r="F64" s="5" t="s">
        <v>10</v>
      </c>
      <c r="G64" s="5">
        <v>15505</v>
      </c>
      <c r="H64" s="5">
        <v>15400</v>
      </c>
      <c r="I64" s="5">
        <v>15700</v>
      </c>
      <c r="J64" s="5">
        <v>15400</v>
      </c>
      <c r="K64" s="5">
        <f t="shared" si="0"/>
        <v>-105</v>
      </c>
      <c r="L64" s="5">
        <f t="shared" si="1"/>
        <v>-5250</v>
      </c>
      <c r="M64" s="16" t="s">
        <v>33</v>
      </c>
    </row>
    <row r="65" spans="1:13">
      <c r="A65" s="6">
        <v>44494</v>
      </c>
      <c r="B65" s="5" t="s">
        <v>37</v>
      </c>
      <c r="D65" s="5" t="s">
        <v>36</v>
      </c>
      <c r="E65" s="5">
        <v>10</v>
      </c>
      <c r="F65" s="5" t="s">
        <v>10</v>
      </c>
      <c r="G65" s="5">
        <v>66150</v>
      </c>
      <c r="H65" s="5">
        <v>65700</v>
      </c>
      <c r="I65" s="5">
        <v>67000</v>
      </c>
      <c r="J65" s="5">
        <v>66310</v>
      </c>
      <c r="K65" s="5">
        <f t="shared" si="0"/>
        <v>160</v>
      </c>
      <c r="L65" s="5">
        <f t="shared" si="1"/>
        <v>1600</v>
      </c>
      <c r="M65" s="16" t="s">
        <v>32</v>
      </c>
    </row>
    <row r="66" spans="1:13" hidden="1">
      <c r="A66" s="6">
        <v>44495</v>
      </c>
      <c r="B66" s="5" t="s">
        <v>37</v>
      </c>
      <c r="D66" s="5" t="s">
        <v>36</v>
      </c>
      <c r="E66" s="5">
        <v>10</v>
      </c>
      <c r="F66" s="5" t="s">
        <v>10</v>
      </c>
      <c r="G66" s="5">
        <v>66100</v>
      </c>
      <c r="H66" s="5">
        <v>65800</v>
      </c>
      <c r="I66" s="5">
        <v>67000</v>
      </c>
      <c r="J66" s="5">
        <v>65800</v>
      </c>
      <c r="K66" s="5">
        <f t="shared" ref="K66:K78" si="2">IF(F66="BUY",J66-G66,G66-J66)</f>
        <v>-300</v>
      </c>
      <c r="L66" s="5">
        <f t="shared" ref="L66:L77" si="3">(K66*E66)</f>
        <v>-3000</v>
      </c>
      <c r="M66" s="16" t="s">
        <v>33</v>
      </c>
    </row>
    <row r="67" spans="1:13" hidden="1">
      <c r="A67" s="6">
        <v>44495</v>
      </c>
      <c r="B67" s="5" t="s">
        <v>61</v>
      </c>
      <c r="D67" s="5" t="s">
        <v>36</v>
      </c>
      <c r="E67" s="5">
        <v>50</v>
      </c>
      <c r="F67" s="5" t="s">
        <v>10</v>
      </c>
      <c r="G67" s="5">
        <v>17470</v>
      </c>
      <c r="H67" s="5">
        <v>17350</v>
      </c>
      <c r="I67" s="5">
        <v>17700</v>
      </c>
      <c r="J67" s="5">
        <v>17350</v>
      </c>
      <c r="K67" s="5">
        <f t="shared" si="2"/>
        <v>-120</v>
      </c>
      <c r="L67" s="5">
        <f t="shared" si="3"/>
        <v>-6000</v>
      </c>
      <c r="M67" s="16" t="s">
        <v>33</v>
      </c>
    </row>
    <row r="68" spans="1:13">
      <c r="A68" s="6">
        <v>44496</v>
      </c>
      <c r="B68" s="5" t="s">
        <v>14</v>
      </c>
      <c r="D68" s="5" t="s">
        <v>36</v>
      </c>
      <c r="E68" s="5">
        <v>5000</v>
      </c>
      <c r="F68" s="5" t="s">
        <v>12</v>
      </c>
      <c r="G68" s="5">
        <v>187.2</v>
      </c>
      <c r="H68" s="5">
        <v>188.2</v>
      </c>
      <c r="I68" s="5">
        <v>184</v>
      </c>
      <c r="J68" s="5">
        <v>186.3</v>
      </c>
      <c r="K68" s="5">
        <f t="shared" si="2"/>
        <v>0.89999999999997726</v>
      </c>
      <c r="L68" s="5">
        <f t="shared" si="3"/>
        <v>4499.9999999998863</v>
      </c>
      <c r="M68" s="16" t="s">
        <v>32</v>
      </c>
    </row>
    <row r="69" spans="1:13">
      <c r="A69" s="6">
        <v>44496</v>
      </c>
      <c r="B69" s="5" t="s">
        <v>20</v>
      </c>
      <c r="D69" s="5" t="s">
        <v>36</v>
      </c>
      <c r="E69" s="5">
        <v>5000</v>
      </c>
      <c r="F69" s="5" t="s">
        <v>12</v>
      </c>
      <c r="G69" s="5">
        <v>281.3</v>
      </c>
      <c r="H69" s="5">
        <v>278</v>
      </c>
      <c r="I69" s="5">
        <v>282.3</v>
      </c>
      <c r="J69" s="5">
        <v>280</v>
      </c>
      <c r="K69" s="5">
        <f t="shared" si="2"/>
        <v>1.3000000000000114</v>
      </c>
      <c r="L69" s="5">
        <f t="shared" si="3"/>
        <v>6500.0000000000564</v>
      </c>
      <c r="M69" s="16" t="s">
        <v>32</v>
      </c>
    </row>
    <row r="70" spans="1:13">
      <c r="A70" s="6">
        <v>44496</v>
      </c>
      <c r="B70" s="5" t="s">
        <v>38</v>
      </c>
      <c r="D70" s="5" t="s">
        <v>36</v>
      </c>
      <c r="E70" s="5">
        <v>100</v>
      </c>
      <c r="F70" s="5" t="s">
        <v>12</v>
      </c>
      <c r="G70" s="5">
        <v>6290</v>
      </c>
      <c r="H70" s="5">
        <v>6340</v>
      </c>
      <c r="I70" s="5">
        <v>6200</v>
      </c>
      <c r="J70" s="5">
        <v>6264</v>
      </c>
      <c r="K70" s="5">
        <f t="shared" si="2"/>
        <v>26</v>
      </c>
      <c r="L70" s="5">
        <f t="shared" si="3"/>
        <v>2600</v>
      </c>
      <c r="M70" s="16" t="s">
        <v>32</v>
      </c>
    </row>
    <row r="71" spans="1:13">
      <c r="A71" s="6">
        <v>44496</v>
      </c>
      <c r="B71" s="5" t="s">
        <v>38</v>
      </c>
      <c r="D71" s="5" t="s">
        <v>35</v>
      </c>
      <c r="E71" s="5">
        <v>100</v>
      </c>
      <c r="F71" s="5" t="s">
        <v>12</v>
      </c>
      <c r="G71" s="5">
        <v>6310</v>
      </c>
      <c r="H71" s="5">
        <v>6340</v>
      </c>
      <c r="I71" s="5">
        <v>6050</v>
      </c>
      <c r="J71" s="5">
        <v>6083</v>
      </c>
      <c r="K71" s="5">
        <f t="shared" si="2"/>
        <v>227</v>
      </c>
      <c r="L71" s="5">
        <f t="shared" si="3"/>
        <v>22700</v>
      </c>
      <c r="M71" s="16" t="s">
        <v>32</v>
      </c>
    </row>
    <row r="72" spans="1:13">
      <c r="A72" s="6">
        <v>44497</v>
      </c>
      <c r="B72" s="5" t="s">
        <v>56</v>
      </c>
      <c r="D72" s="5" t="s">
        <v>35</v>
      </c>
      <c r="E72" s="5">
        <v>50</v>
      </c>
      <c r="F72" s="5" t="s">
        <v>10</v>
      </c>
      <c r="G72" s="5">
        <v>14410</v>
      </c>
      <c r="H72" s="5">
        <v>14300</v>
      </c>
      <c r="I72" s="5">
        <v>14600</v>
      </c>
      <c r="J72" s="5">
        <v>14470</v>
      </c>
      <c r="K72" s="5">
        <f t="shared" si="2"/>
        <v>60</v>
      </c>
      <c r="L72" s="5">
        <f t="shared" si="3"/>
        <v>3000</v>
      </c>
      <c r="M72" s="16" t="s">
        <v>32</v>
      </c>
    </row>
    <row r="73" spans="1:13">
      <c r="A73" s="6">
        <v>44497</v>
      </c>
      <c r="B73" s="5" t="s">
        <v>14</v>
      </c>
      <c r="D73" s="5" t="s">
        <v>35</v>
      </c>
      <c r="E73" s="5">
        <v>5000</v>
      </c>
      <c r="F73" s="5" t="s">
        <v>12</v>
      </c>
      <c r="G73" s="5">
        <v>187.1</v>
      </c>
      <c r="H73" s="5">
        <v>188.2</v>
      </c>
      <c r="I73" s="5">
        <v>184</v>
      </c>
      <c r="J73" s="5">
        <v>186.3</v>
      </c>
      <c r="K73" s="5">
        <f t="shared" si="2"/>
        <v>0.79999999999998295</v>
      </c>
      <c r="L73" s="5">
        <f t="shared" si="3"/>
        <v>3999.9999999999145</v>
      </c>
      <c r="M73" s="16" t="s">
        <v>32</v>
      </c>
    </row>
    <row r="74" spans="1:13">
      <c r="A74" s="6">
        <v>44497</v>
      </c>
      <c r="B74" s="5" t="s">
        <v>42</v>
      </c>
      <c r="D74" s="5" t="s">
        <v>36</v>
      </c>
      <c r="E74" s="5">
        <v>20</v>
      </c>
      <c r="F74" s="5" t="s">
        <v>10</v>
      </c>
      <c r="G74" s="5">
        <v>47840</v>
      </c>
      <c r="H74" s="5">
        <v>47600</v>
      </c>
      <c r="I74" s="5">
        <v>48200</v>
      </c>
      <c r="J74" s="5">
        <v>47970</v>
      </c>
      <c r="K74" s="5">
        <f t="shared" si="2"/>
        <v>130</v>
      </c>
      <c r="L74" s="5">
        <f t="shared" si="3"/>
        <v>2600</v>
      </c>
      <c r="M74" s="16" t="s">
        <v>32</v>
      </c>
    </row>
    <row r="75" spans="1:13" hidden="1">
      <c r="A75" s="6">
        <v>44497</v>
      </c>
      <c r="B75" s="5" t="s">
        <v>37</v>
      </c>
      <c r="D75" s="5" t="s">
        <v>36</v>
      </c>
      <c r="E75" s="5">
        <v>10</v>
      </c>
      <c r="F75" s="5" t="s">
        <v>10</v>
      </c>
      <c r="G75" s="5">
        <v>65200</v>
      </c>
      <c r="H75" s="5">
        <v>64900</v>
      </c>
      <c r="I75" s="5">
        <v>66000</v>
      </c>
      <c r="J75" s="5">
        <v>64900</v>
      </c>
      <c r="K75" s="5">
        <f t="shared" si="2"/>
        <v>-300</v>
      </c>
      <c r="L75" s="5">
        <f t="shared" si="3"/>
        <v>-3000</v>
      </c>
      <c r="M75" s="16" t="s">
        <v>33</v>
      </c>
    </row>
    <row r="76" spans="1:13">
      <c r="A76" s="6">
        <v>44498</v>
      </c>
      <c r="B76" s="5" t="s">
        <v>42</v>
      </c>
      <c r="D76" s="5" t="s">
        <v>35</v>
      </c>
      <c r="E76" s="5">
        <v>20</v>
      </c>
      <c r="F76" s="5" t="s">
        <v>10</v>
      </c>
      <c r="G76" s="5">
        <v>47830</v>
      </c>
      <c r="H76" s="5">
        <v>47600</v>
      </c>
      <c r="I76" s="5">
        <v>48100</v>
      </c>
      <c r="J76" s="5">
        <v>47930</v>
      </c>
      <c r="K76" s="5">
        <f t="shared" si="2"/>
        <v>100</v>
      </c>
      <c r="L76" s="5">
        <f t="shared" si="3"/>
        <v>2000</v>
      </c>
      <c r="M76" s="16" t="s">
        <v>32</v>
      </c>
    </row>
    <row r="77" spans="1:13" hidden="1">
      <c r="A77" s="6">
        <v>44498</v>
      </c>
      <c r="B77" s="5" t="s">
        <v>56</v>
      </c>
      <c r="D77" s="5" t="s">
        <v>36</v>
      </c>
      <c r="E77" s="5">
        <v>50</v>
      </c>
      <c r="F77" s="5" t="s">
        <v>10</v>
      </c>
      <c r="G77" s="5">
        <v>14380</v>
      </c>
      <c r="H77" s="5">
        <v>14300</v>
      </c>
      <c r="I77" s="5">
        <v>14600</v>
      </c>
      <c r="J77" s="5">
        <v>14300</v>
      </c>
      <c r="K77" s="5">
        <f t="shared" si="2"/>
        <v>-80</v>
      </c>
      <c r="L77" s="5">
        <f t="shared" si="3"/>
        <v>-4000</v>
      </c>
      <c r="M77" s="16" t="s">
        <v>33</v>
      </c>
    </row>
    <row r="78" spans="1:13" hidden="1">
      <c r="A78" s="6"/>
      <c r="B78" s="5"/>
      <c r="D78" s="5"/>
      <c r="E78" s="5"/>
      <c r="F78" s="5"/>
      <c r="G78" s="5"/>
      <c r="H78" s="5"/>
      <c r="I78" s="5"/>
      <c r="J78" s="5"/>
      <c r="K78" s="5">
        <f t="shared" si="2"/>
        <v>0</v>
      </c>
      <c r="L78" s="5">
        <f t="shared" ref="L78" si="4">(K78*E78)</f>
        <v>0</v>
      </c>
    </row>
    <row r="79" spans="1:13">
      <c r="A79" s="6"/>
      <c r="B79" s="5"/>
      <c r="D79" s="5"/>
      <c r="E79" s="5"/>
      <c r="F79" s="5"/>
      <c r="G79" s="5"/>
      <c r="H79" s="5"/>
      <c r="I79" s="5"/>
      <c r="J79" s="5"/>
      <c r="K79" s="5"/>
      <c r="L79" s="5"/>
    </row>
    <row r="80" spans="1:13">
      <c r="A80" s="6"/>
      <c r="B80" s="5"/>
      <c r="D80" s="5"/>
      <c r="E80" s="5"/>
      <c r="F80" s="5"/>
      <c r="G80" s="5"/>
      <c r="H80" s="5"/>
      <c r="I80" s="5"/>
      <c r="J80" s="5"/>
      <c r="K80" s="5"/>
      <c r="L80" s="5"/>
    </row>
    <row r="81" spans="1:12">
      <c r="A81" s="6"/>
      <c r="B81" s="5"/>
      <c r="D81" s="5"/>
      <c r="E81" s="5"/>
      <c r="F81" s="36" t="s">
        <v>82</v>
      </c>
      <c r="G81" s="37"/>
      <c r="H81" s="37"/>
      <c r="I81" s="37"/>
      <c r="J81" s="37"/>
      <c r="K81" s="37"/>
      <c r="L81" s="38"/>
    </row>
    <row r="82" spans="1:12">
      <c r="A82" s="6"/>
      <c r="B82" s="5"/>
      <c r="D82" s="5"/>
      <c r="E82" s="5"/>
      <c r="F82" s="18" t="s">
        <v>21</v>
      </c>
      <c r="G82" s="7" t="s">
        <v>22</v>
      </c>
      <c r="H82" s="7" t="s">
        <v>23</v>
      </c>
      <c r="I82" s="7" t="s">
        <v>24</v>
      </c>
      <c r="J82" s="7" t="s">
        <v>25</v>
      </c>
      <c r="K82" s="7" t="s">
        <v>26</v>
      </c>
      <c r="L82" s="8" t="s">
        <v>27</v>
      </c>
    </row>
    <row r="83" spans="1:12">
      <c r="A83" s="6"/>
      <c r="B83" s="5"/>
      <c r="D83" s="5"/>
      <c r="E83" s="5"/>
      <c r="F83" s="19"/>
      <c r="G83" s="9"/>
      <c r="H83" s="9"/>
      <c r="I83" s="9"/>
      <c r="J83" s="10"/>
      <c r="K83" s="11"/>
      <c r="L83" s="12"/>
    </row>
    <row r="84" spans="1:12">
      <c r="A84" s="6"/>
      <c r="B84" s="5"/>
      <c r="D84" s="5"/>
      <c r="E84" s="5"/>
      <c r="F84" s="19" t="s">
        <v>48</v>
      </c>
      <c r="G84" s="9">
        <v>76</v>
      </c>
      <c r="H84" s="9"/>
      <c r="I84" s="9">
        <v>76</v>
      </c>
      <c r="J84" s="10">
        <v>60</v>
      </c>
      <c r="K84" s="11">
        <f t="shared" ref="K84" si="5">+J84/I84</f>
        <v>0.78947368421052633</v>
      </c>
      <c r="L84" s="12">
        <v>164075</v>
      </c>
    </row>
    <row r="85" spans="1:12">
      <c r="A85" s="6"/>
      <c r="B85" s="5"/>
      <c r="D85" s="5"/>
      <c r="E85" s="5"/>
      <c r="F85" s="20" t="s">
        <v>29</v>
      </c>
      <c r="G85" s="13">
        <v>76</v>
      </c>
      <c r="H85" s="13"/>
      <c r="I85" s="13">
        <v>76</v>
      </c>
      <c r="J85" s="13">
        <v>60</v>
      </c>
      <c r="K85" s="14">
        <v>0.78949999999999998</v>
      </c>
      <c r="L85" s="15">
        <f>L83+L84</f>
        <v>164075</v>
      </c>
    </row>
    <row r="86" spans="1:12">
      <c r="A86" s="6"/>
      <c r="B86" s="5"/>
      <c r="D86" s="5"/>
      <c r="E86" s="5"/>
      <c r="F86" s="5"/>
      <c r="G86" s="5"/>
      <c r="H86" s="5"/>
      <c r="I86" s="5"/>
      <c r="J86" s="5"/>
      <c r="K86" s="5"/>
      <c r="L86" s="5"/>
    </row>
    <row r="87" spans="1:12">
      <c r="A87" s="6"/>
      <c r="B87" s="5"/>
      <c r="D87" s="5"/>
      <c r="E87" s="5"/>
      <c r="F87" s="5"/>
      <c r="G87" s="5"/>
      <c r="H87" s="5"/>
      <c r="I87" s="5"/>
      <c r="J87" s="5"/>
      <c r="K87" s="5"/>
      <c r="L87" s="5"/>
    </row>
    <row r="88" spans="1:12">
      <c r="A88" s="6"/>
      <c r="B88" s="5"/>
      <c r="D88" s="5"/>
      <c r="E88" s="5"/>
      <c r="F88" s="5"/>
      <c r="G88" s="5"/>
      <c r="H88" s="5"/>
      <c r="I88" s="5"/>
      <c r="J88" s="5"/>
      <c r="K88" s="5"/>
      <c r="L88" s="5"/>
    </row>
    <row r="89" spans="1:12">
      <c r="A89" s="6"/>
      <c r="B89" s="5"/>
      <c r="D89" s="5"/>
      <c r="E89" s="5"/>
      <c r="F89" s="5"/>
      <c r="G89" s="5"/>
      <c r="H89" s="5"/>
      <c r="I89" s="5"/>
      <c r="J89" s="5"/>
      <c r="K89" s="5"/>
      <c r="L89" s="5"/>
    </row>
    <row r="90" spans="1:12">
      <c r="A90" s="6"/>
      <c r="B90" s="5"/>
      <c r="D90" s="5"/>
      <c r="E90" s="5"/>
      <c r="F90" s="5"/>
      <c r="G90" s="5"/>
      <c r="H90" s="5"/>
      <c r="I90" s="5"/>
      <c r="J90" s="5"/>
      <c r="K90" s="5"/>
      <c r="L90" s="5"/>
    </row>
    <row r="91" spans="1:12">
      <c r="A91" s="6"/>
      <c r="B91" s="5"/>
      <c r="D91" s="5"/>
      <c r="E91" s="5"/>
      <c r="F91" s="5"/>
      <c r="G91" s="5"/>
      <c r="H91" s="5"/>
      <c r="I91" s="5"/>
      <c r="J91" s="5"/>
      <c r="K91" s="5"/>
      <c r="L91" s="5"/>
    </row>
    <row r="92" spans="1:12">
      <c r="A92" s="6"/>
      <c r="B92" s="5"/>
      <c r="D92" s="5"/>
      <c r="E92" s="5"/>
      <c r="F92" s="5"/>
      <c r="G92" s="5"/>
      <c r="H92" s="5"/>
      <c r="I92" s="5"/>
      <c r="J92" s="5"/>
      <c r="K92" s="5"/>
      <c r="L92" s="5"/>
    </row>
    <row r="93" spans="1:12">
      <c r="A93" s="6"/>
      <c r="B93" s="5"/>
      <c r="D93" s="5"/>
      <c r="E93" s="5"/>
      <c r="F93" s="5"/>
      <c r="G93" s="5"/>
      <c r="H93" s="5"/>
      <c r="I93" s="5"/>
      <c r="J93" s="5"/>
      <c r="K93" s="5"/>
      <c r="L93" s="5"/>
    </row>
    <row r="94" spans="1:12">
      <c r="A94" s="6"/>
      <c r="B94" s="5"/>
      <c r="D94" s="5"/>
      <c r="E94" s="5"/>
      <c r="F94" s="5"/>
      <c r="G94" s="5"/>
      <c r="H94" s="5"/>
      <c r="I94" s="5"/>
      <c r="J94" s="5"/>
      <c r="K94" s="5"/>
      <c r="L94" s="5"/>
    </row>
    <row r="95" spans="1:12">
      <c r="A95" s="6"/>
      <c r="B95" s="5"/>
      <c r="D95" s="5"/>
      <c r="E95" s="5"/>
      <c r="F95" s="5"/>
      <c r="G95" s="5"/>
      <c r="H95" s="5"/>
      <c r="I95" s="5"/>
      <c r="J95" s="5"/>
      <c r="K95" s="5"/>
      <c r="L95" s="5"/>
    </row>
    <row r="96" spans="1:12">
      <c r="A96" s="6"/>
      <c r="B96" s="5"/>
      <c r="D96" s="5"/>
      <c r="E96" s="5"/>
      <c r="F96" s="5"/>
      <c r="G96" s="5"/>
      <c r="H96" s="5"/>
      <c r="I96" s="5"/>
      <c r="J96" s="5"/>
      <c r="K96" s="5"/>
      <c r="L96" s="5"/>
    </row>
    <row r="97" spans="1:12">
      <c r="A97" s="6"/>
      <c r="B97" s="5"/>
      <c r="D97" s="5"/>
      <c r="E97" s="5"/>
      <c r="F97" s="5"/>
      <c r="G97" s="5"/>
      <c r="H97" s="5"/>
      <c r="I97" s="5"/>
      <c r="K97" s="5"/>
      <c r="L97" s="5"/>
    </row>
    <row r="98" spans="1:12">
      <c r="A98" s="6"/>
      <c r="B98" s="5"/>
      <c r="D98" s="5"/>
      <c r="E98" s="5"/>
      <c r="F98" s="5"/>
      <c r="G98" s="5"/>
      <c r="H98" s="5"/>
      <c r="I98" s="5"/>
      <c r="J98" s="5"/>
      <c r="K98" s="5"/>
      <c r="L98" s="5"/>
    </row>
    <row r="99" spans="1:12">
      <c r="A99" s="6"/>
      <c r="B99" s="5"/>
      <c r="D99" s="5"/>
      <c r="E99" s="5"/>
      <c r="F99" s="5"/>
      <c r="G99" s="5"/>
      <c r="H99" s="5"/>
      <c r="I99" s="5"/>
      <c r="J99" s="5"/>
      <c r="K99" s="5"/>
      <c r="L99" s="5"/>
    </row>
    <row r="100" spans="1:12">
      <c r="A100" s="6"/>
      <c r="B100" s="5"/>
      <c r="D100" s="5"/>
      <c r="E100" s="5"/>
      <c r="F100" s="5"/>
      <c r="G100" s="5"/>
      <c r="H100" s="5"/>
      <c r="I100" s="5"/>
      <c r="K100" s="5"/>
      <c r="L100" s="5"/>
    </row>
    <row r="101" spans="1:12">
      <c r="A101" s="6"/>
      <c r="B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>
      <c r="K102" s="5"/>
      <c r="L102" s="5"/>
    </row>
    <row r="103" spans="1:12">
      <c r="K103" s="5"/>
      <c r="L103" s="5"/>
    </row>
    <row r="104" spans="1:12">
      <c r="K104" s="5"/>
      <c r="L104" s="5"/>
    </row>
    <row r="105" spans="1:12">
      <c r="K105" s="5"/>
      <c r="L105" s="5"/>
    </row>
  </sheetData>
  <autoFilter ref="A1:M78">
    <filterColumn colId="12">
      <filters>
        <filter val="PROFIT"/>
      </filters>
    </filterColumn>
  </autoFilter>
  <mergeCells count="1">
    <mergeCell ref="F81:L8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L46"/>
  <sheetViews>
    <sheetView topLeftCell="A18" workbookViewId="0">
      <selection activeCell="F32" sqref="F32:L32"/>
    </sheetView>
  </sheetViews>
  <sheetFormatPr defaultRowHeight="15"/>
  <cols>
    <col min="1" max="1" width="15.42578125" customWidth="1"/>
    <col min="2" max="2" width="17.5703125" customWidth="1"/>
    <col min="3" max="3" width="16.28515625" customWidth="1"/>
    <col min="4" max="4" width="17.5703125" customWidth="1"/>
    <col min="5" max="5" width="12.7109375" customWidth="1"/>
    <col min="6" max="6" width="23" customWidth="1"/>
    <col min="7" max="7" width="13.42578125" customWidth="1"/>
    <col min="8" max="8" width="12.5703125" customWidth="1"/>
    <col min="9" max="9" width="13.7109375" customWidth="1"/>
    <col min="10" max="10" width="12.85546875" customWidth="1"/>
    <col min="11" max="11" width="12.42578125" customWidth="1"/>
  </cols>
  <sheetData>
    <row r="1" spans="1:12">
      <c r="A1" s="1" t="s">
        <v>0</v>
      </c>
      <c r="B1" s="1" t="s">
        <v>1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45566</v>
      </c>
      <c r="B2" s="16" t="s">
        <v>37</v>
      </c>
      <c r="C2" s="16" t="s">
        <v>36</v>
      </c>
      <c r="D2" s="16">
        <v>10</v>
      </c>
      <c r="E2" s="16" t="s">
        <v>10</v>
      </c>
      <c r="F2" s="16">
        <v>92050</v>
      </c>
      <c r="G2" s="16">
        <v>91650</v>
      </c>
      <c r="H2" s="16">
        <v>92800</v>
      </c>
      <c r="I2" s="16">
        <v>92240</v>
      </c>
      <c r="J2" s="5">
        <f t="shared" ref="J2:J31" si="0">IF(E2="BUY",I2-F2,F2-I2)</f>
        <v>190</v>
      </c>
      <c r="K2" s="5">
        <f t="shared" ref="K2:K31" si="1">(J2*D2)</f>
        <v>1900</v>
      </c>
      <c r="L2" s="16" t="s">
        <v>32</v>
      </c>
    </row>
    <row r="3" spans="1:12">
      <c r="A3" s="6">
        <v>45568</v>
      </c>
      <c r="B3" s="16" t="s">
        <v>42</v>
      </c>
      <c r="C3" s="16" t="s">
        <v>36</v>
      </c>
      <c r="D3" s="16">
        <v>20</v>
      </c>
      <c r="E3" s="16" t="s">
        <v>12</v>
      </c>
      <c r="F3" s="16">
        <v>75650</v>
      </c>
      <c r="G3" s="16">
        <v>75950</v>
      </c>
      <c r="H3" s="16">
        <v>75400</v>
      </c>
      <c r="I3" s="16">
        <v>75570</v>
      </c>
      <c r="J3" s="5">
        <f t="shared" si="0"/>
        <v>80</v>
      </c>
      <c r="K3" s="5">
        <f t="shared" si="1"/>
        <v>1600</v>
      </c>
      <c r="L3" s="16" t="s">
        <v>32</v>
      </c>
    </row>
    <row r="4" spans="1:12">
      <c r="A4" s="6">
        <v>45568</v>
      </c>
      <c r="B4" s="16" t="s">
        <v>174</v>
      </c>
      <c r="C4" s="16" t="s">
        <v>36</v>
      </c>
      <c r="D4" s="16">
        <v>1000</v>
      </c>
      <c r="E4" s="16" t="s">
        <v>12</v>
      </c>
      <c r="F4" s="16">
        <v>284.25</v>
      </c>
      <c r="G4" s="16">
        <v>286.5</v>
      </c>
      <c r="H4" s="16">
        <v>282</v>
      </c>
      <c r="I4" s="16">
        <v>283.39999999999998</v>
      </c>
      <c r="J4" s="5">
        <f t="shared" si="0"/>
        <v>0.85000000000002274</v>
      </c>
      <c r="K4" s="5">
        <f t="shared" si="1"/>
        <v>850.00000000002274</v>
      </c>
      <c r="L4" s="16" t="s">
        <v>32</v>
      </c>
    </row>
    <row r="5" spans="1:12">
      <c r="A5" s="6">
        <v>45573</v>
      </c>
      <c r="B5" s="16" t="s">
        <v>42</v>
      </c>
      <c r="C5" s="16" t="s">
        <v>36</v>
      </c>
      <c r="D5" s="16">
        <v>20</v>
      </c>
      <c r="E5" s="16" t="s">
        <v>12</v>
      </c>
      <c r="F5" s="16">
        <v>75300</v>
      </c>
      <c r="G5" s="16">
        <v>75500</v>
      </c>
      <c r="H5" s="16">
        <v>75000</v>
      </c>
      <c r="I5" s="16">
        <v>75210</v>
      </c>
      <c r="J5" s="5">
        <f t="shared" si="0"/>
        <v>90</v>
      </c>
      <c r="K5" s="5">
        <f t="shared" si="1"/>
        <v>1800</v>
      </c>
      <c r="L5" s="16" t="s">
        <v>32</v>
      </c>
    </row>
    <row r="6" spans="1:12">
      <c r="A6" s="6">
        <v>45573</v>
      </c>
      <c r="B6" s="16" t="s">
        <v>174</v>
      </c>
      <c r="C6" s="16" t="s">
        <v>35</v>
      </c>
      <c r="D6" s="16">
        <v>1000</v>
      </c>
      <c r="E6" s="16" t="s">
        <v>12</v>
      </c>
      <c r="F6" s="16">
        <v>282.75</v>
      </c>
      <c r="G6" s="16">
        <v>285</v>
      </c>
      <c r="H6" s="16">
        <v>279</v>
      </c>
      <c r="I6" s="16">
        <v>280.25</v>
      </c>
      <c r="J6" s="5">
        <f t="shared" si="0"/>
        <v>2.5</v>
      </c>
      <c r="K6" s="5">
        <f t="shared" si="1"/>
        <v>2500</v>
      </c>
      <c r="L6" s="16" t="s">
        <v>32</v>
      </c>
    </row>
    <row r="7" spans="1:12">
      <c r="A7" s="6">
        <v>45574</v>
      </c>
      <c r="B7" s="16" t="s">
        <v>174</v>
      </c>
      <c r="C7" s="16" t="s">
        <v>36</v>
      </c>
      <c r="D7" s="16">
        <v>1000</v>
      </c>
      <c r="E7" s="16" t="s">
        <v>12</v>
      </c>
      <c r="F7" s="16">
        <v>279</v>
      </c>
      <c r="G7" s="16">
        <v>282</v>
      </c>
      <c r="H7" s="16">
        <v>276</v>
      </c>
      <c r="I7" s="16">
        <v>276.7</v>
      </c>
      <c r="J7" s="5">
        <f t="shared" si="0"/>
        <v>2.3000000000000114</v>
      </c>
      <c r="K7" s="5">
        <f t="shared" si="1"/>
        <v>2300.0000000000114</v>
      </c>
      <c r="L7" s="16" t="s">
        <v>32</v>
      </c>
    </row>
    <row r="8" spans="1:12">
      <c r="A8" s="6">
        <v>45574</v>
      </c>
      <c r="B8" s="16" t="s">
        <v>186</v>
      </c>
      <c r="C8" s="16" t="s">
        <v>36</v>
      </c>
      <c r="D8" s="16">
        <v>1000</v>
      </c>
      <c r="E8" s="16" t="s">
        <v>12</v>
      </c>
      <c r="F8" s="16">
        <v>233</v>
      </c>
      <c r="G8" s="16">
        <v>235.1</v>
      </c>
      <c r="H8" s="16">
        <v>230</v>
      </c>
      <c r="I8" s="16">
        <v>231</v>
      </c>
      <c r="J8" s="5">
        <f t="shared" si="0"/>
        <v>2</v>
      </c>
      <c r="K8" s="5">
        <f t="shared" si="1"/>
        <v>2000</v>
      </c>
      <c r="L8" s="16" t="s">
        <v>32</v>
      </c>
    </row>
    <row r="9" spans="1:12">
      <c r="A9" s="6">
        <v>45574</v>
      </c>
      <c r="B9" s="16" t="s">
        <v>45</v>
      </c>
      <c r="C9" s="16" t="s">
        <v>36</v>
      </c>
      <c r="D9" s="16">
        <v>1250</v>
      </c>
      <c r="E9" s="16" t="s">
        <v>12</v>
      </c>
      <c r="F9" s="16">
        <v>226</v>
      </c>
      <c r="G9" s="16">
        <v>229</v>
      </c>
      <c r="H9" s="16">
        <v>220</v>
      </c>
      <c r="I9" s="16">
        <v>229</v>
      </c>
      <c r="J9" s="5">
        <f t="shared" si="0"/>
        <v>-3</v>
      </c>
      <c r="K9" s="5">
        <f t="shared" si="1"/>
        <v>-3750</v>
      </c>
      <c r="L9" s="16" t="s">
        <v>33</v>
      </c>
    </row>
    <row r="10" spans="1:12">
      <c r="A10" s="6">
        <v>45575</v>
      </c>
      <c r="B10" s="16" t="s">
        <v>42</v>
      </c>
      <c r="C10" s="16" t="s">
        <v>36</v>
      </c>
      <c r="D10" s="16">
        <v>20</v>
      </c>
      <c r="E10" s="16" t="s">
        <v>12</v>
      </c>
      <c r="F10" s="16">
        <v>74600</v>
      </c>
      <c r="G10" s="16">
        <v>74800</v>
      </c>
      <c r="H10" s="16">
        <v>74300</v>
      </c>
      <c r="I10" s="16">
        <v>74300</v>
      </c>
      <c r="J10" s="5">
        <f t="shared" si="0"/>
        <v>300</v>
      </c>
      <c r="K10" s="5">
        <f t="shared" si="1"/>
        <v>6000</v>
      </c>
      <c r="L10" s="16" t="s">
        <v>32</v>
      </c>
    </row>
    <row r="11" spans="1:12">
      <c r="A11" s="6">
        <v>45575</v>
      </c>
      <c r="B11" s="16" t="s">
        <v>174</v>
      </c>
      <c r="C11" s="16" t="s">
        <v>36</v>
      </c>
      <c r="D11" s="16">
        <v>1000</v>
      </c>
      <c r="E11" s="16" t="s">
        <v>12</v>
      </c>
      <c r="F11" s="16">
        <v>278</v>
      </c>
      <c r="G11" s="16">
        <v>280</v>
      </c>
      <c r="H11" s="16">
        <v>275</v>
      </c>
      <c r="I11" s="16">
        <v>277.3</v>
      </c>
      <c r="J11" s="5">
        <f t="shared" si="0"/>
        <v>0.69999999999998863</v>
      </c>
      <c r="K11" s="5">
        <f t="shared" si="1"/>
        <v>699.99999999998863</v>
      </c>
      <c r="L11" s="16" t="s">
        <v>32</v>
      </c>
    </row>
    <row r="12" spans="1:12">
      <c r="A12" s="6">
        <v>45576</v>
      </c>
      <c r="B12" s="16" t="s">
        <v>182</v>
      </c>
      <c r="C12" s="16" t="s">
        <v>35</v>
      </c>
      <c r="D12" s="16">
        <v>50</v>
      </c>
      <c r="E12" s="16" t="s">
        <v>10</v>
      </c>
      <c r="F12" s="16">
        <v>2970</v>
      </c>
      <c r="G12" s="16">
        <v>2920</v>
      </c>
      <c r="H12" s="16">
        <v>3050</v>
      </c>
      <c r="I12" s="16">
        <v>2920</v>
      </c>
      <c r="J12" s="5">
        <f t="shared" si="0"/>
        <v>-50</v>
      </c>
      <c r="K12" s="5">
        <f t="shared" si="1"/>
        <v>-2500</v>
      </c>
      <c r="L12" s="16" t="s">
        <v>33</v>
      </c>
    </row>
    <row r="13" spans="1:12">
      <c r="A13" s="6" t="s">
        <v>194</v>
      </c>
      <c r="B13" s="16" t="s">
        <v>37</v>
      </c>
      <c r="C13" s="16" t="s">
        <v>36</v>
      </c>
      <c r="D13" s="16">
        <v>10</v>
      </c>
      <c r="E13" s="16" t="s">
        <v>10</v>
      </c>
      <c r="F13" s="16">
        <v>90800</v>
      </c>
      <c r="G13" s="16">
        <v>90300</v>
      </c>
      <c r="H13" s="16">
        <v>91500</v>
      </c>
      <c r="I13" s="16">
        <v>91215</v>
      </c>
      <c r="J13" s="5">
        <f t="shared" si="0"/>
        <v>415</v>
      </c>
      <c r="K13" s="5">
        <f t="shared" si="1"/>
        <v>4150</v>
      </c>
      <c r="L13" s="16" t="s">
        <v>32</v>
      </c>
    </row>
    <row r="14" spans="1:12">
      <c r="A14" s="6">
        <v>45576</v>
      </c>
      <c r="B14" s="16" t="s">
        <v>181</v>
      </c>
      <c r="C14" s="16" t="s">
        <v>36</v>
      </c>
      <c r="D14" s="16">
        <v>250</v>
      </c>
      <c r="E14" s="16" t="s">
        <v>10</v>
      </c>
      <c r="F14" s="16">
        <v>228</v>
      </c>
      <c r="G14" s="16">
        <v>222</v>
      </c>
      <c r="H14" s="16">
        <v>243</v>
      </c>
      <c r="I14" s="16">
        <v>222</v>
      </c>
      <c r="J14" s="5">
        <f t="shared" si="0"/>
        <v>-6</v>
      </c>
      <c r="K14" s="5">
        <f t="shared" si="1"/>
        <v>-1500</v>
      </c>
      <c r="L14" s="16" t="s">
        <v>33</v>
      </c>
    </row>
    <row r="15" spans="1:12">
      <c r="A15" s="6">
        <v>45579</v>
      </c>
      <c r="B15" s="16" t="s">
        <v>177</v>
      </c>
      <c r="C15" s="16" t="s">
        <v>36</v>
      </c>
      <c r="D15" s="16">
        <v>10</v>
      </c>
      <c r="E15" s="16" t="s">
        <v>12</v>
      </c>
      <c r="F15" s="16">
        <v>6260</v>
      </c>
      <c r="G15" s="16">
        <v>6360</v>
      </c>
      <c r="H15" s="16">
        <v>6140</v>
      </c>
      <c r="I15" s="16">
        <v>6202</v>
      </c>
      <c r="J15" s="5">
        <f t="shared" si="0"/>
        <v>58</v>
      </c>
      <c r="K15" s="5">
        <f t="shared" si="1"/>
        <v>580</v>
      </c>
      <c r="L15" s="6" t="s">
        <v>32</v>
      </c>
    </row>
    <row r="16" spans="1:12">
      <c r="A16" s="6">
        <v>45579</v>
      </c>
      <c r="B16" s="16" t="s">
        <v>174</v>
      </c>
      <c r="C16" s="16" t="s">
        <v>36</v>
      </c>
      <c r="D16" s="16">
        <v>1000</v>
      </c>
      <c r="E16" s="16" t="s">
        <v>12</v>
      </c>
      <c r="F16" s="16">
        <v>284</v>
      </c>
      <c r="G16" s="16">
        <v>286</v>
      </c>
      <c r="H16" s="16">
        <v>281</v>
      </c>
      <c r="I16" s="16">
        <v>282.2</v>
      </c>
      <c r="J16" s="5">
        <f t="shared" si="0"/>
        <v>1.8000000000000114</v>
      </c>
      <c r="K16" s="5">
        <f t="shared" si="1"/>
        <v>1800.0000000000114</v>
      </c>
      <c r="L16" s="16" t="s">
        <v>32</v>
      </c>
    </row>
    <row r="17" spans="1:12">
      <c r="A17" s="6">
        <v>45580</v>
      </c>
      <c r="B17" s="16" t="s">
        <v>37</v>
      </c>
      <c r="C17" s="16" t="s">
        <v>36</v>
      </c>
      <c r="D17" s="16">
        <v>10</v>
      </c>
      <c r="E17" s="16" t="s">
        <v>12</v>
      </c>
      <c r="F17" s="16">
        <v>91450</v>
      </c>
      <c r="G17" s="16">
        <v>91950</v>
      </c>
      <c r="H17" s="16">
        <v>89800</v>
      </c>
      <c r="I17" s="16">
        <v>91950</v>
      </c>
      <c r="J17" s="5">
        <f t="shared" si="0"/>
        <v>-500</v>
      </c>
      <c r="K17" s="5">
        <f t="shared" si="1"/>
        <v>-5000</v>
      </c>
      <c r="L17" s="16" t="s">
        <v>33</v>
      </c>
    </row>
    <row r="18" spans="1:12">
      <c r="A18" s="6">
        <v>45580</v>
      </c>
      <c r="B18" s="16" t="s">
        <v>186</v>
      </c>
      <c r="C18" s="16" t="s">
        <v>36</v>
      </c>
      <c r="D18" s="16">
        <v>1000</v>
      </c>
      <c r="E18" s="16" t="s">
        <v>12</v>
      </c>
      <c r="F18" s="16">
        <v>234.2</v>
      </c>
      <c r="G18" s="16">
        <v>236.2</v>
      </c>
      <c r="H18" s="16">
        <v>231</v>
      </c>
      <c r="I18" s="16">
        <v>236.1</v>
      </c>
      <c r="J18" s="5">
        <f t="shared" si="0"/>
        <v>-1.9000000000000057</v>
      </c>
      <c r="K18" s="5">
        <f t="shared" si="1"/>
        <v>-1900.0000000000057</v>
      </c>
      <c r="L18" s="16" t="s">
        <v>33</v>
      </c>
    </row>
    <row r="19" spans="1:12">
      <c r="A19" s="6">
        <v>45581</v>
      </c>
      <c r="B19" s="16" t="s">
        <v>186</v>
      </c>
      <c r="C19" s="16" t="s">
        <v>36</v>
      </c>
      <c r="D19" s="16">
        <v>1000</v>
      </c>
      <c r="E19" s="16" t="s">
        <v>12</v>
      </c>
      <c r="F19" s="16">
        <v>238</v>
      </c>
      <c r="G19" s="16">
        <v>240</v>
      </c>
      <c r="H19" s="16">
        <v>235</v>
      </c>
      <c r="I19" s="16">
        <v>237.1</v>
      </c>
      <c r="J19" s="5">
        <f t="shared" si="0"/>
        <v>0.90000000000000568</v>
      </c>
      <c r="K19" s="5">
        <f t="shared" si="1"/>
        <v>900.00000000000568</v>
      </c>
      <c r="L19" s="16" t="s">
        <v>32</v>
      </c>
    </row>
    <row r="20" spans="1:12">
      <c r="A20" s="6">
        <v>45581</v>
      </c>
      <c r="B20" s="16" t="s">
        <v>182</v>
      </c>
      <c r="C20" s="16" t="s">
        <v>36</v>
      </c>
      <c r="D20" s="16">
        <v>50</v>
      </c>
      <c r="E20" s="16" t="s">
        <v>10</v>
      </c>
      <c r="F20" s="16">
        <v>2955</v>
      </c>
      <c r="G20" s="16">
        <v>2905</v>
      </c>
      <c r="H20" s="16">
        <v>3030</v>
      </c>
      <c r="I20" s="16">
        <v>3015</v>
      </c>
      <c r="J20" s="5">
        <f t="shared" si="0"/>
        <v>60</v>
      </c>
      <c r="K20" s="5">
        <f t="shared" si="1"/>
        <v>3000</v>
      </c>
      <c r="L20" s="16" t="s">
        <v>32</v>
      </c>
    </row>
    <row r="21" spans="1:12">
      <c r="A21" s="6">
        <v>45582</v>
      </c>
      <c r="B21" s="16" t="s">
        <v>186</v>
      </c>
      <c r="C21" s="16" t="s">
        <v>36</v>
      </c>
      <c r="D21" s="16">
        <v>1000</v>
      </c>
      <c r="E21" s="16" t="s">
        <v>12</v>
      </c>
      <c r="F21" s="16">
        <v>235.5</v>
      </c>
      <c r="G21" s="16">
        <v>238</v>
      </c>
      <c r="H21" s="16">
        <v>232</v>
      </c>
      <c r="I21" s="16">
        <v>238</v>
      </c>
      <c r="J21" s="5">
        <f t="shared" si="0"/>
        <v>-2.5</v>
      </c>
      <c r="K21" s="5">
        <f t="shared" si="1"/>
        <v>-2500</v>
      </c>
      <c r="L21" s="16" t="s">
        <v>33</v>
      </c>
    </row>
    <row r="22" spans="1:12">
      <c r="A22" s="6">
        <v>45583</v>
      </c>
      <c r="B22" s="16" t="s">
        <v>172</v>
      </c>
      <c r="C22" s="16" t="s">
        <v>36</v>
      </c>
      <c r="D22" s="16">
        <v>50</v>
      </c>
      <c r="E22" s="16" t="s">
        <v>10</v>
      </c>
      <c r="F22" s="16">
        <v>5540</v>
      </c>
      <c r="G22" s="16">
        <v>5480</v>
      </c>
      <c r="H22" s="16">
        <v>5620</v>
      </c>
      <c r="I22" s="16">
        <v>5480</v>
      </c>
      <c r="J22" s="5">
        <f t="shared" si="0"/>
        <v>-60</v>
      </c>
      <c r="K22" s="5">
        <f t="shared" si="1"/>
        <v>-3000</v>
      </c>
      <c r="L22" s="16" t="s">
        <v>33</v>
      </c>
    </row>
    <row r="23" spans="1:12">
      <c r="A23" s="6">
        <v>45583</v>
      </c>
      <c r="B23" s="16" t="s">
        <v>37</v>
      </c>
      <c r="C23" s="16" t="s">
        <v>36</v>
      </c>
      <c r="D23" s="16">
        <v>10</v>
      </c>
      <c r="E23" s="16" t="s">
        <v>10</v>
      </c>
      <c r="F23" s="16">
        <v>92850</v>
      </c>
      <c r="G23" s="16">
        <v>92400</v>
      </c>
      <c r="H23" s="16">
        <v>93500</v>
      </c>
      <c r="I23" s="16">
        <v>93225</v>
      </c>
      <c r="J23" s="5">
        <f t="shared" si="0"/>
        <v>375</v>
      </c>
      <c r="K23" s="5">
        <f t="shared" si="1"/>
        <v>3750</v>
      </c>
      <c r="L23" s="16" t="s">
        <v>32</v>
      </c>
    </row>
    <row r="24" spans="1:12">
      <c r="A24" s="6">
        <v>45594</v>
      </c>
      <c r="B24" s="16" t="s">
        <v>174</v>
      </c>
      <c r="C24" s="16" t="s">
        <v>36</v>
      </c>
      <c r="D24" s="16">
        <v>1000</v>
      </c>
      <c r="E24" s="16" t="s">
        <v>10</v>
      </c>
      <c r="F24" s="16">
        <v>289.5</v>
      </c>
      <c r="G24" s="16">
        <v>287.5</v>
      </c>
      <c r="H24" s="16">
        <v>292</v>
      </c>
      <c r="I24" s="16">
        <v>291.7</v>
      </c>
      <c r="J24" s="5">
        <f t="shared" si="0"/>
        <v>2.1999999999999886</v>
      </c>
      <c r="K24" s="5">
        <f t="shared" si="1"/>
        <v>2199.9999999999886</v>
      </c>
      <c r="L24" s="16" t="s">
        <v>32</v>
      </c>
    </row>
    <row r="25" spans="1:12">
      <c r="A25" s="6">
        <v>45594</v>
      </c>
      <c r="B25" s="16" t="s">
        <v>195</v>
      </c>
      <c r="C25" s="16" t="s">
        <v>36</v>
      </c>
      <c r="D25" s="16">
        <v>10</v>
      </c>
      <c r="E25" s="16" t="s">
        <v>10</v>
      </c>
      <c r="F25" s="16">
        <v>5720</v>
      </c>
      <c r="G25" s="16">
        <v>5650</v>
      </c>
      <c r="H25" s="16">
        <v>5820</v>
      </c>
      <c r="I25" s="16">
        <v>5760</v>
      </c>
      <c r="J25" s="5">
        <f t="shared" si="0"/>
        <v>40</v>
      </c>
      <c r="K25" s="5">
        <f t="shared" si="1"/>
        <v>400</v>
      </c>
      <c r="L25" s="16" t="s">
        <v>32</v>
      </c>
    </row>
    <row r="26" spans="1:12">
      <c r="A26" s="6">
        <v>45594</v>
      </c>
      <c r="B26" s="16" t="s">
        <v>42</v>
      </c>
      <c r="C26" s="16" t="s">
        <v>36</v>
      </c>
      <c r="D26" s="16">
        <v>20</v>
      </c>
      <c r="E26" s="16" t="s">
        <v>10</v>
      </c>
      <c r="F26" s="16">
        <v>78800</v>
      </c>
      <c r="G26" s="16">
        <v>78600</v>
      </c>
      <c r="H26" s="16">
        <v>79100</v>
      </c>
      <c r="I26" s="16">
        <v>79035</v>
      </c>
      <c r="J26" s="5">
        <f t="shared" si="0"/>
        <v>235</v>
      </c>
      <c r="K26" s="5">
        <f t="shared" si="1"/>
        <v>4700</v>
      </c>
      <c r="L26" s="16" t="s">
        <v>32</v>
      </c>
    </row>
    <row r="27" spans="1:12">
      <c r="A27" s="6">
        <v>45595</v>
      </c>
      <c r="B27" s="16" t="s">
        <v>37</v>
      </c>
      <c r="C27" s="16" t="s">
        <v>36</v>
      </c>
      <c r="D27" s="16">
        <v>10</v>
      </c>
      <c r="E27" s="16" t="s">
        <v>10</v>
      </c>
      <c r="F27" s="16">
        <v>98400</v>
      </c>
      <c r="G27" s="16">
        <v>97900</v>
      </c>
      <c r="H27" s="16">
        <v>99200</v>
      </c>
      <c r="I27" s="16">
        <v>98500</v>
      </c>
      <c r="J27" s="5">
        <f t="shared" si="0"/>
        <v>100</v>
      </c>
      <c r="K27" s="5">
        <f t="shared" si="1"/>
        <v>1000</v>
      </c>
      <c r="L27" s="16" t="s">
        <v>32</v>
      </c>
    </row>
    <row r="28" spans="1:12">
      <c r="A28" s="6">
        <v>45595</v>
      </c>
      <c r="B28" s="16" t="s">
        <v>181</v>
      </c>
      <c r="C28" s="16" t="s">
        <v>36</v>
      </c>
      <c r="D28" s="16">
        <v>250</v>
      </c>
      <c r="E28" s="16" t="s">
        <v>10</v>
      </c>
      <c r="F28" s="16">
        <v>242</v>
      </c>
      <c r="G28" s="16">
        <v>235</v>
      </c>
      <c r="H28" s="16">
        <v>252</v>
      </c>
      <c r="I28" s="16">
        <v>235</v>
      </c>
      <c r="J28" s="5">
        <f t="shared" si="0"/>
        <v>-7</v>
      </c>
      <c r="K28" s="5">
        <f t="shared" si="1"/>
        <v>-1750</v>
      </c>
      <c r="L28" s="16" t="s">
        <v>33</v>
      </c>
    </row>
    <row r="29" spans="1:12">
      <c r="A29" s="6">
        <v>45596</v>
      </c>
      <c r="B29" s="16" t="s">
        <v>177</v>
      </c>
      <c r="C29" s="16" t="s">
        <v>36</v>
      </c>
      <c r="D29" s="16">
        <v>10</v>
      </c>
      <c r="E29" s="16" t="s">
        <v>10</v>
      </c>
      <c r="F29" s="16">
        <v>5770</v>
      </c>
      <c r="G29" s="16">
        <v>5670</v>
      </c>
      <c r="H29" s="16">
        <v>5900</v>
      </c>
      <c r="I29" s="16">
        <v>5840</v>
      </c>
      <c r="J29" s="5">
        <f t="shared" si="0"/>
        <v>70</v>
      </c>
      <c r="K29" s="5">
        <f t="shared" si="1"/>
        <v>700</v>
      </c>
      <c r="L29" s="16" t="s">
        <v>32</v>
      </c>
    </row>
    <row r="30" spans="1:12">
      <c r="A30" s="6">
        <v>45596</v>
      </c>
      <c r="B30" s="16" t="s">
        <v>42</v>
      </c>
      <c r="C30" s="16" t="s">
        <v>36</v>
      </c>
      <c r="D30" s="16">
        <v>20</v>
      </c>
      <c r="E30" s="16" t="s">
        <v>12</v>
      </c>
      <c r="F30" s="16">
        <v>79300</v>
      </c>
      <c r="G30" s="16">
        <v>79500</v>
      </c>
      <c r="H30" s="16">
        <v>79000</v>
      </c>
      <c r="I30" s="16">
        <v>79080</v>
      </c>
      <c r="J30" s="5">
        <f t="shared" si="0"/>
        <v>220</v>
      </c>
      <c r="K30" s="5">
        <f t="shared" si="1"/>
        <v>4400</v>
      </c>
      <c r="L30" s="16" t="s">
        <v>32</v>
      </c>
    </row>
    <row r="31" spans="1:12">
      <c r="A31" s="6">
        <v>45596</v>
      </c>
      <c r="B31" s="16" t="s">
        <v>186</v>
      </c>
      <c r="C31" s="16" t="s">
        <v>36</v>
      </c>
      <c r="D31" s="16">
        <v>1000</v>
      </c>
      <c r="E31" s="16" t="s">
        <v>12</v>
      </c>
      <c r="F31" s="16">
        <v>241</v>
      </c>
      <c r="G31" s="16">
        <v>243</v>
      </c>
      <c r="H31" s="16">
        <v>238</v>
      </c>
      <c r="I31" s="16">
        <v>239.3</v>
      </c>
      <c r="J31" s="5">
        <f t="shared" si="0"/>
        <v>1.6999999999999886</v>
      </c>
      <c r="K31" s="5">
        <f t="shared" si="1"/>
        <v>1699.9999999999886</v>
      </c>
      <c r="L31" s="16" t="s">
        <v>196</v>
      </c>
    </row>
    <row r="32" spans="1:12">
      <c r="A32" s="6"/>
      <c r="B32" s="16"/>
      <c r="C32" s="16"/>
      <c r="D32" s="16"/>
      <c r="E32" s="16"/>
      <c r="F32" s="36" t="s">
        <v>216</v>
      </c>
      <c r="G32" s="37"/>
      <c r="H32" s="37"/>
      <c r="I32" s="37"/>
      <c r="J32" s="37"/>
      <c r="K32" s="37"/>
      <c r="L32" s="38"/>
    </row>
    <row r="33" spans="1:12" ht="30">
      <c r="A33" s="6"/>
      <c r="B33" s="16"/>
      <c r="C33" s="16"/>
      <c r="D33" s="16"/>
      <c r="E33" s="16"/>
      <c r="F33" s="18" t="s">
        <v>21</v>
      </c>
      <c r="G33" s="7" t="s">
        <v>22</v>
      </c>
      <c r="H33" s="7" t="s">
        <v>23</v>
      </c>
      <c r="I33" s="7" t="s">
        <v>24</v>
      </c>
      <c r="J33" s="7" t="s">
        <v>25</v>
      </c>
      <c r="K33" s="7" t="s">
        <v>26</v>
      </c>
      <c r="L33" s="8" t="s">
        <v>27</v>
      </c>
    </row>
    <row r="34" spans="1:12">
      <c r="A34" s="6"/>
      <c r="B34" s="16"/>
      <c r="C34" s="16"/>
      <c r="D34" s="16"/>
      <c r="E34" s="16"/>
      <c r="F34" s="19" t="s">
        <v>155</v>
      </c>
      <c r="G34" s="9">
        <v>30</v>
      </c>
      <c r="H34" s="9"/>
      <c r="I34" s="9">
        <v>30</v>
      </c>
      <c r="J34" s="10">
        <v>22</v>
      </c>
      <c r="K34" s="11">
        <f t="shared" ref="K34" si="2">+J34/I34</f>
        <v>0.73333333333333328</v>
      </c>
      <c r="L34" s="12">
        <v>27030</v>
      </c>
    </row>
    <row r="35" spans="1:12">
      <c r="A35" s="6"/>
      <c r="B35" s="16"/>
      <c r="C35" s="16"/>
      <c r="D35" s="16"/>
      <c r="E35" s="16"/>
      <c r="F35" s="20"/>
      <c r="G35" s="13"/>
      <c r="H35" s="13"/>
      <c r="I35" s="13"/>
      <c r="J35" s="13"/>
      <c r="K35" s="14"/>
      <c r="L35" s="15"/>
    </row>
    <row r="36" spans="1:12">
      <c r="A36" s="6"/>
      <c r="B36" s="16"/>
      <c r="C36" s="16"/>
      <c r="D36" s="16"/>
      <c r="E36" s="16"/>
      <c r="F36" s="16"/>
      <c r="G36" s="16"/>
      <c r="H36" s="16"/>
      <c r="I36" s="16"/>
      <c r="J36" s="5"/>
      <c r="K36" s="5"/>
      <c r="L36" s="16"/>
    </row>
    <row r="37" spans="1:12">
      <c r="A37" s="6"/>
      <c r="B37" s="16"/>
      <c r="C37" s="16"/>
      <c r="D37" s="16"/>
      <c r="E37" s="16"/>
      <c r="F37" s="16"/>
      <c r="G37" s="16"/>
      <c r="H37" s="16"/>
      <c r="I37" s="16"/>
      <c r="J37" s="5"/>
      <c r="K37" s="5"/>
      <c r="L37" s="16"/>
    </row>
    <row r="38" spans="1:12">
      <c r="A38" s="6"/>
      <c r="B38" s="16"/>
      <c r="C38" s="16"/>
      <c r="D38" s="16"/>
      <c r="E38" s="16"/>
      <c r="F38" s="16"/>
      <c r="G38" s="16"/>
      <c r="H38" s="16"/>
      <c r="I38" s="16"/>
      <c r="J38" s="5"/>
      <c r="K38" s="5"/>
      <c r="L38" s="16"/>
    </row>
    <row r="39" spans="1:12">
      <c r="A39" s="6"/>
      <c r="B39" s="16"/>
      <c r="C39" s="16"/>
      <c r="D39" s="16"/>
      <c r="E39" s="16"/>
      <c r="F39" s="16"/>
      <c r="G39" s="16"/>
      <c r="H39" s="16"/>
      <c r="I39" s="16"/>
      <c r="J39" s="5"/>
      <c r="K39" s="5"/>
      <c r="L39" s="16"/>
    </row>
    <row r="40" spans="1:12">
      <c r="A40" s="6"/>
      <c r="B40" s="16"/>
      <c r="C40" s="16"/>
      <c r="D40" s="16"/>
      <c r="E40" s="16"/>
      <c r="F40" s="16"/>
      <c r="G40" s="16"/>
      <c r="H40" s="16"/>
      <c r="I40" s="16"/>
      <c r="J40" s="5"/>
      <c r="K40" s="5"/>
      <c r="L40" s="16"/>
    </row>
    <row r="41" spans="1:12">
      <c r="A41" s="6"/>
      <c r="B41" s="16"/>
      <c r="C41" s="16"/>
      <c r="D41" s="16"/>
      <c r="E41" s="16"/>
      <c r="F41" s="16"/>
      <c r="G41" s="16"/>
      <c r="H41" s="16"/>
      <c r="I41" s="16"/>
      <c r="J41" s="5"/>
      <c r="K41" s="5"/>
      <c r="L41" s="16"/>
    </row>
    <row r="42" spans="1:12">
      <c r="A42" s="6"/>
      <c r="B42" s="16"/>
      <c r="C42" s="16"/>
      <c r="D42" s="16"/>
      <c r="E42" s="16"/>
      <c r="F42" s="16"/>
      <c r="G42" s="16"/>
      <c r="H42" s="16"/>
      <c r="I42" s="16"/>
      <c r="J42" s="5"/>
      <c r="K42" s="5"/>
      <c r="L42" s="16"/>
    </row>
    <row r="43" spans="1:12">
      <c r="A43" s="6"/>
      <c r="B43" s="16"/>
      <c r="C43" s="16"/>
      <c r="D43" s="16"/>
      <c r="E43" s="16"/>
      <c r="F43" s="16"/>
      <c r="G43" s="16"/>
      <c r="H43" s="16"/>
      <c r="I43" s="16"/>
      <c r="J43" s="5"/>
      <c r="K43" s="5"/>
      <c r="L43" s="16"/>
    </row>
    <row r="44" spans="1:12">
      <c r="A44" s="16"/>
      <c r="J44" s="5"/>
      <c r="K44" s="5"/>
    </row>
    <row r="45" spans="1:12">
      <c r="A45" s="16"/>
      <c r="J45" s="5"/>
      <c r="K45" s="5"/>
    </row>
    <row r="46" spans="1:12">
      <c r="A46" s="16"/>
      <c r="J46" s="5"/>
      <c r="K46" s="5"/>
    </row>
  </sheetData>
  <mergeCells count="1">
    <mergeCell ref="F32:L3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L45"/>
  <sheetViews>
    <sheetView topLeftCell="A26" workbookViewId="0">
      <selection activeCell="F42" sqref="F42:L42"/>
    </sheetView>
  </sheetViews>
  <sheetFormatPr defaultRowHeight="15"/>
  <cols>
    <col min="1" max="1" width="11.85546875" style="16" customWidth="1"/>
    <col min="2" max="2" width="16.42578125" customWidth="1"/>
    <col min="3" max="3" width="14.42578125" customWidth="1"/>
    <col min="4" max="4" width="16.7109375" customWidth="1"/>
    <col min="5" max="5" width="11.42578125" style="16" customWidth="1"/>
    <col min="6" max="6" width="20.7109375" customWidth="1"/>
    <col min="7" max="7" width="14" customWidth="1"/>
    <col min="8" max="8" width="16" customWidth="1"/>
    <col min="9" max="9" width="16.28515625" customWidth="1"/>
    <col min="10" max="10" width="13.42578125" customWidth="1"/>
    <col min="11" max="11" width="17.28515625" customWidth="1"/>
    <col min="12" max="12" width="13.7109375" customWidth="1"/>
  </cols>
  <sheetData>
    <row r="1" spans="1:12">
      <c r="A1" s="1" t="s">
        <v>0</v>
      </c>
      <c r="B1" s="1" t="s">
        <v>1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45600</v>
      </c>
      <c r="B2" s="16" t="s">
        <v>186</v>
      </c>
      <c r="C2" s="16" t="s">
        <v>36</v>
      </c>
      <c r="D2" s="16">
        <v>1000</v>
      </c>
      <c r="E2" s="16" t="s">
        <v>12</v>
      </c>
      <c r="F2" s="16">
        <v>240</v>
      </c>
      <c r="G2" s="16">
        <v>242</v>
      </c>
      <c r="H2" s="16">
        <v>237</v>
      </c>
      <c r="I2" s="16">
        <v>239.3</v>
      </c>
      <c r="J2" s="5">
        <f t="shared" ref="J2:J39" si="0">IF(E2="BUY",I2-F2,F2-I2)</f>
        <v>0.69999999999998863</v>
      </c>
      <c r="K2" s="5">
        <f t="shared" ref="K2:K39" si="1">(J2*D2)</f>
        <v>699.99999999998863</v>
      </c>
      <c r="L2" s="16" t="s">
        <v>32</v>
      </c>
    </row>
    <row r="3" spans="1:12">
      <c r="A3" s="6">
        <v>45600</v>
      </c>
      <c r="B3" s="16" t="s">
        <v>177</v>
      </c>
      <c r="C3" s="16" t="s">
        <v>36</v>
      </c>
      <c r="D3" s="16">
        <v>10</v>
      </c>
      <c r="E3" s="16" t="s">
        <v>10</v>
      </c>
      <c r="F3" s="16">
        <v>6010</v>
      </c>
      <c r="G3" s="16">
        <v>5930</v>
      </c>
      <c r="H3" s="16">
        <v>6130</v>
      </c>
      <c r="I3" s="16">
        <v>6040</v>
      </c>
      <c r="J3" s="5">
        <f t="shared" si="0"/>
        <v>30</v>
      </c>
      <c r="K3" s="5">
        <f t="shared" si="1"/>
        <v>300</v>
      </c>
      <c r="L3" s="16" t="s">
        <v>32</v>
      </c>
    </row>
    <row r="4" spans="1:12">
      <c r="A4" s="6">
        <v>45601</v>
      </c>
      <c r="B4" s="16" t="s">
        <v>37</v>
      </c>
      <c r="C4" s="16" t="s">
        <v>36</v>
      </c>
      <c r="D4" s="16">
        <v>10</v>
      </c>
      <c r="E4" s="16" t="s">
        <v>10</v>
      </c>
      <c r="F4" s="16">
        <v>94350</v>
      </c>
      <c r="G4" s="16">
        <v>93850</v>
      </c>
      <c r="H4" s="16">
        <v>95000</v>
      </c>
      <c r="I4" s="16">
        <v>94745</v>
      </c>
      <c r="J4" s="5">
        <f t="shared" si="0"/>
        <v>395</v>
      </c>
      <c r="K4" s="5">
        <f t="shared" si="1"/>
        <v>3950</v>
      </c>
      <c r="L4" s="16" t="s">
        <v>32</v>
      </c>
    </row>
    <row r="5" spans="1:12">
      <c r="A5" s="6">
        <v>45601</v>
      </c>
      <c r="B5" s="16" t="s">
        <v>174</v>
      </c>
      <c r="C5" s="16" t="s">
        <v>36</v>
      </c>
      <c r="D5" s="16">
        <v>1000</v>
      </c>
      <c r="E5" s="16" t="s">
        <v>12</v>
      </c>
      <c r="F5" s="16">
        <v>285.5</v>
      </c>
      <c r="G5" s="16">
        <v>287.5</v>
      </c>
      <c r="H5" s="16">
        <v>283</v>
      </c>
      <c r="I5" s="16">
        <v>284.89999999999998</v>
      </c>
      <c r="J5" s="5">
        <f t="shared" si="0"/>
        <v>0.60000000000002274</v>
      </c>
      <c r="K5" s="5">
        <f t="shared" si="1"/>
        <v>600.00000000002274</v>
      </c>
      <c r="L5" s="16" t="s">
        <v>32</v>
      </c>
    </row>
    <row r="6" spans="1:12">
      <c r="A6" s="6">
        <v>45602</v>
      </c>
      <c r="B6" s="16" t="s">
        <v>186</v>
      </c>
      <c r="C6" s="16" t="s">
        <v>36</v>
      </c>
      <c r="D6" s="16">
        <v>1000</v>
      </c>
      <c r="E6" s="16" t="s">
        <v>12</v>
      </c>
      <c r="F6" s="16">
        <v>240.5</v>
      </c>
      <c r="G6" s="16">
        <v>243</v>
      </c>
      <c r="H6" s="16">
        <v>237</v>
      </c>
      <c r="I6" s="16">
        <v>239.3</v>
      </c>
      <c r="J6" s="5">
        <f t="shared" si="0"/>
        <v>1.1999999999999886</v>
      </c>
      <c r="K6" s="5">
        <f t="shared" si="1"/>
        <v>1199.9999999999886</v>
      </c>
      <c r="L6" s="16" t="s">
        <v>32</v>
      </c>
    </row>
    <row r="7" spans="1:12">
      <c r="A7" s="6">
        <v>45603</v>
      </c>
      <c r="B7" s="16" t="s">
        <v>37</v>
      </c>
      <c r="C7" s="16" t="s">
        <v>36</v>
      </c>
      <c r="D7" s="16">
        <v>10</v>
      </c>
      <c r="E7" s="16" t="s">
        <v>12</v>
      </c>
      <c r="F7" s="16">
        <v>90550</v>
      </c>
      <c r="G7" s="16">
        <v>90850</v>
      </c>
      <c r="H7" s="16">
        <v>90000</v>
      </c>
      <c r="I7" s="16">
        <v>90750</v>
      </c>
      <c r="J7" s="5">
        <f t="shared" si="0"/>
        <v>-200</v>
      </c>
      <c r="K7" s="5">
        <f t="shared" si="1"/>
        <v>-2000</v>
      </c>
      <c r="L7" s="16" t="s">
        <v>33</v>
      </c>
    </row>
    <row r="8" spans="1:12">
      <c r="A8" s="6">
        <v>45603</v>
      </c>
      <c r="B8" s="16" t="s">
        <v>177</v>
      </c>
      <c r="C8" s="16" t="s">
        <v>36</v>
      </c>
      <c r="D8" s="16">
        <v>10</v>
      </c>
      <c r="E8" s="16" t="s">
        <v>10</v>
      </c>
      <c r="F8" s="16">
        <v>6000</v>
      </c>
      <c r="G8" s="16">
        <v>5880</v>
      </c>
      <c r="H8" s="16">
        <v>6150</v>
      </c>
      <c r="I8" s="16">
        <v>6085</v>
      </c>
      <c r="J8" s="5">
        <f t="shared" si="0"/>
        <v>85</v>
      </c>
      <c r="K8" s="5">
        <f t="shared" si="1"/>
        <v>850</v>
      </c>
      <c r="L8" s="16" t="s">
        <v>32</v>
      </c>
    </row>
    <row r="9" spans="1:12">
      <c r="A9" s="6">
        <v>45604</v>
      </c>
      <c r="B9" s="16" t="s">
        <v>197</v>
      </c>
      <c r="C9" s="16" t="s">
        <v>35</v>
      </c>
      <c r="D9" s="16">
        <v>50</v>
      </c>
      <c r="E9" s="16" t="s">
        <v>10</v>
      </c>
      <c r="F9" s="16">
        <v>27</v>
      </c>
      <c r="G9" s="16">
        <v>5</v>
      </c>
      <c r="H9" s="16">
        <v>70</v>
      </c>
      <c r="I9" s="16">
        <v>10</v>
      </c>
      <c r="J9" s="5">
        <f t="shared" si="0"/>
        <v>-17</v>
      </c>
      <c r="K9" s="5">
        <f t="shared" si="1"/>
        <v>-850</v>
      </c>
      <c r="L9" s="16" t="s">
        <v>33</v>
      </c>
    </row>
    <row r="10" spans="1:12">
      <c r="A10" s="6">
        <v>45604</v>
      </c>
      <c r="B10" s="16" t="s">
        <v>177</v>
      </c>
      <c r="C10" s="16" t="s">
        <v>36</v>
      </c>
      <c r="D10" s="16">
        <v>10</v>
      </c>
      <c r="E10" s="16" t="s">
        <v>10</v>
      </c>
      <c r="F10" s="16">
        <v>6020</v>
      </c>
      <c r="G10" s="16">
        <v>5900</v>
      </c>
      <c r="H10" s="16">
        <v>6150</v>
      </c>
      <c r="I10" s="16">
        <v>5950</v>
      </c>
      <c r="J10" s="5">
        <f t="shared" si="0"/>
        <v>-70</v>
      </c>
      <c r="K10" s="5">
        <f t="shared" si="1"/>
        <v>-700</v>
      </c>
      <c r="L10" s="16" t="s">
        <v>33</v>
      </c>
    </row>
    <row r="11" spans="1:12">
      <c r="A11" s="6">
        <v>45604</v>
      </c>
      <c r="B11" s="16" t="s">
        <v>174</v>
      </c>
      <c r="C11" s="16" t="s">
        <v>36</v>
      </c>
      <c r="D11" s="16">
        <v>1000</v>
      </c>
      <c r="E11" s="16" t="s">
        <v>10</v>
      </c>
      <c r="F11" s="16">
        <v>280.8</v>
      </c>
      <c r="G11" s="16">
        <v>279.5</v>
      </c>
      <c r="H11" s="16">
        <v>283</v>
      </c>
      <c r="I11" s="16">
        <v>281.39999999999998</v>
      </c>
      <c r="J11" s="5">
        <f t="shared" si="0"/>
        <v>0.59999999999996589</v>
      </c>
      <c r="K11" s="5">
        <f t="shared" si="1"/>
        <v>599.99999999996589</v>
      </c>
      <c r="L11" s="16" t="s">
        <v>32</v>
      </c>
    </row>
    <row r="12" spans="1:12">
      <c r="A12" s="6">
        <v>45607</v>
      </c>
      <c r="B12" s="16" t="s">
        <v>186</v>
      </c>
      <c r="C12" s="16" t="s">
        <v>36</v>
      </c>
      <c r="D12" s="16">
        <v>1000</v>
      </c>
      <c r="E12" s="16" t="s">
        <v>12</v>
      </c>
      <c r="F12" s="16">
        <v>241</v>
      </c>
      <c r="G12" s="16">
        <v>243</v>
      </c>
      <c r="H12" s="16">
        <v>238</v>
      </c>
      <c r="I12" s="16">
        <v>238.9</v>
      </c>
      <c r="J12" s="5">
        <f t="shared" si="0"/>
        <v>2.0999999999999943</v>
      </c>
      <c r="K12" s="5">
        <f t="shared" si="1"/>
        <v>2099.9999999999945</v>
      </c>
      <c r="L12" s="16" t="s">
        <v>32</v>
      </c>
    </row>
    <row r="13" spans="1:12">
      <c r="A13" s="6">
        <v>45607</v>
      </c>
      <c r="B13" s="16" t="s">
        <v>37</v>
      </c>
      <c r="C13" s="16" t="s">
        <v>36</v>
      </c>
      <c r="D13" s="16">
        <v>10</v>
      </c>
      <c r="E13" s="16" t="s">
        <v>12</v>
      </c>
      <c r="F13" s="16">
        <v>90700</v>
      </c>
      <c r="G13" s="16">
        <v>90100</v>
      </c>
      <c r="H13" s="16">
        <v>90000</v>
      </c>
      <c r="I13" s="16">
        <v>91100</v>
      </c>
      <c r="J13" s="5">
        <f t="shared" si="0"/>
        <v>-400</v>
      </c>
      <c r="K13" s="5">
        <f t="shared" si="1"/>
        <v>-4000</v>
      </c>
      <c r="L13" s="16" t="s">
        <v>33</v>
      </c>
    </row>
    <row r="14" spans="1:12">
      <c r="A14" s="6">
        <v>45607</v>
      </c>
      <c r="B14" s="16" t="s">
        <v>174</v>
      </c>
      <c r="C14" s="16" t="s">
        <v>36</v>
      </c>
      <c r="D14" s="16">
        <v>1000</v>
      </c>
      <c r="E14" s="16" t="s">
        <v>12</v>
      </c>
      <c r="F14" s="16">
        <v>280</v>
      </c>
      <c r="G14" s="16">
        <v>282</v>
      </c>
      <c r="H14" s="16">
        <v>277</v>
      </c>
      <c r="I14" s="16">
        <v>278.2</v>
      </c>
      <c r="J14" s="5">
        <f t="shared" si="0"/>
        <v>1.8000000000000114</v>
      </c>
      <c r="K14" s="5">
        <f t="shared" si="1"/>
        <v>1800.0000000000114</v>
      </c>
      <c r="L14" s="16" t="s">
        <v>32</v>
      </c>
    </row>
    <row r="15" spans="1:12">
      <c r="A15" s="6">
        <v>45608</v>
      </c>
      <c r="B15" s="16" t="s">
        <v>174</v>
      </c>
      <c r="C15" s="16" t="s">
        <v>36</v>
      </c>
      <c r="D15" s="16">
        <v>1000</v>
      </c>
      <c r="E15" s="16" t="s">
        <v>12</v>
      </c>
      <c r="F15" s="16">
        <v>276.5</v>
      </c>
      <c r="G15" s="16">
        <v>279</v>
      </c>
      <c r="H15" s="16">
        <v>273</v>
      </c>
      <c r="I15" s="16">
        <v>274.45</v>
      </c>
      <c r="J15" s="5">
        <f t="shared" si="0"/>
        <v>2.0500000000000114</v>
      </c>
      <c r="K15" s="5">
        <f t="shared" si="1"/>
        <v>2050.0000000000114</v>
      </c>
      <c r="L15" s="16" t="s">
        <v>32</v>
      </c>
    </row>
    <row r="16" spans="1:12">
      <c r="A16" s="6">
        <v>45608</v>
      </c>
      <c r="B16" s="16" t="s">
        <v>186</v>
      </c>
      <c r="C16" s="16" t="s">
        <v>36</v>
      </c>
      <c r="D16" s="16">
        <v>1000</v>
      </c>
      <c r="E16" s="16" t="s">
        <v>12</v>
      </c>
      <c r="F16" s="16">
        <v>237</v>
      </c>
      <c r="G16" s="16">
        <v>239</v>
      </c>
      <c r="H16" s="16">
        <v>234</v>
      </c>
      <c r="I16" s="16">
        <v>235.05</v>
      </c>
      <c r="J16" s="5">
        <f t="shared" si="0"/>
        <v>1.9499999999999886</v>
      </c>
      <c r="K16" s="5">
        <f t="shared" si="1"/>
        <v>1949.9999999999886</v>
      </c>
      <c r="L16" s="16" t="s">
        <v>32</v>
      </c>
    </row>
    <row r="17" spans="1:12">
      <c r="A17" s="6">
        <v>45609</v>
      </c>
      <c r="B17" s="16" t="s">
        <v>174</v>
      </c>
      <c r="C17" s="16" t="s">
        <v>36</v>
      </c>
      <c r="D17" s="16">
        <v>1000</v>
      </c>
      <c r="E17" s="16" t="s">
        <v>10</v>
      </c>
      <c r="F17" s="16">
        <v>273.8</v>
      </c>
      <c r="G17" s="16">
        <v>272</v>
      </c>
      <c r="H17" s="16">
        <v>277</v>
      </c>
      <c r="I17" s="16">
        <v>275.75</v>
      </c>
      <c r="J17" s="5">
        <f t="shared" si="0"/>
        <v>1.9499999999999886</v>
      </c>
      <c r="K17" s="5">
        <f t="shared" si="1"/>
        <v>1949.9999999999886</v>
      </c>
      <c r="L17" s="16" t="s">
        <v>32</v>
      </c>
    </row>
    <row r="18" spans="1:12">
      <c r="A18" s="6">
        <v>45609</v>
      </c>
      <c r="B18" s="16" t="s">
        <v>37</v>
      </c>
      <c r="C18" s="16" t="s">
        <v>36</v>
      </c>
      <c r="D18" s="16">
        <v>10</v>
      </c>
      <c r="E18" s="16" t="s">
        <v>10</v>
      </c>
      <c r="F18" s="16">
        <v>89900</v>
      </c>
      <c r="G18" s="16">
        <v>89500</v>
      </c>
      <c r="H18" s="16">
        <v>90500</v>
      </c>
      <c r="I18" s="16">
        <v>90000</v>
      </c>
      <c r="J18" s="5">
        <f t="shared" si="0"/>
        <v>100</v>
      </c>
      <c r="K18" s="5">
        <f t="shared" si="1"/>
        <v>1000</v>
      </c>
      <c r="L18" s="16" t="s">
        <v>32</v>
      </c>
    </row>
    <row r="19" spans="1:12">
      <c r="A19" s="6">
        <v>45610</v>
      </c>
      <c r="B19" s="16" t="s">
        <v>37</v>
      </c>
      <c r="C19" s="16" t="s">
        <v>36</v>
      </c>
      <c r="D19" s="16">
        <v>10</v>
      </c>
      <c r="E19" s="16" t="s">
        <v>12</v>
      </c>
      <c r="F19" s="16">
        <v>87050</v>
      </c>
      <c r="G19" s="16">
        <v>87450</v>
      </c>
      <c r="H19" s="16">
        <v>86500</v>
      </c>
      <c r="I19" s="16">
        <v>86750</v>
      </c>
      <c r="J19" s="5">
        <f t="shared" si="0"/>
        <v>300</v>
      </c>
      <c r="K19" s="5">
        <f t="shared" si="1"/>
        <v>3000</v>
      </c>
      <c r="L19" s="16" t="s">
        <v>32</v>
      </c>
    </row>
    <row r="20" spans="1:12">
      <c r="A20" s="6">
        <v>45610</v>
      </c>
      <c r="B20" s="16" t="s">
        <v>198</v>
      </c>
      <c r="C20" s="16" t="s">
        <v>35</v>
      </c>
      <c r="D20" s="16">
        <v>1250</v>
      </c>
      <c r="E20" s="16" t="s">
        <v>10</v>
      </c>
      <c r="F20" s="16">
        <v>4</v>
      </c>
      <c r="G20" s="16">
        <v>1</v>
      </c>
      <c r="H20" s="16">
        <v>10</v>
      </c>
      <c r="I20" s="16">
        <v>1.7</v>
      </c>
      <c r="J20" s="5">
        <f t="shared" si="0"/>
        <v>-2.2999999999999998</v>
      </c>
      <c r="K20" s="5">
        <f t="shared" si="1"/>
        <v>-2875</v>
      </c>
      <c r="L20" s="16" t="s">
        <v>33</v>
      </c>
    </row>
    <row r="21" spans="1:12">
      <c r="A21" s="6">
        <v>45614</v>
      </c>
      <c r="B21" s="16" t="s">
        <v>181</v>
      </c>
      <c r="C21" s="16" t="s">
        <v>36</v>
      </c>
      <c r="D21" s="16">
        <v>250</v>
      </c>
      <c r="E21" s="16" t="s">
        <v>10</v>
      </c>
      <c r="F21" s="16">
        <v>244</v>
      </c>
      <c r="G21" s="16">
        <v>237</v>
      </c>
      <c r="H21" s="16">
        <v>250</v>
      </c>
      <c r="I21" s="16">
        <v>247.7</v>
      </c>
      <c r="J21" s="5">
        <f t="shared" si="0"/>
        <v>3.6999999999999886</v>
      </c>
      <c r="K21" s="5">
        <f t="shared" si="1"/>
        <v>924.99999999999716</v>
      </c>
      <c r="L21" s="16" t="s">
        <v>32</v>
      </c>
    </row>
    <row r="22" spans="1:12">
      <c r="A22" s="6">
        <v>45615</v>
      </c>
      <c r="B22" s="16" t="s">
        <v>42</v>
      </c>
      <c r="C22" s="16" t="s">
        <v>36</v>
      </c>
      <c r="D22" s="16">
        <v>20</v>
      </c>
      <c r="E22" s="16" t="s">
        <v>12</v>
      </c>
      <c r="F22" s="16">
        <v>75750</v>
      </c>
      <c r="G22" s="16">
        <v>75900</v>
      </c>
      <c r="H22" s="16">
        <v>75500</v>
      </c>
      <c r="I22" s="16">
        <v>75565</v>
      </c>
      <c r="J22" s="5">
        <f t="shared" si="0"/>
        <v>185</v>
      </c>
      <c r="K22" s="5">
        <f t="shared" si="1"/>
        <v>3700</v>
      </c>
      <c r="L22" s="16" t="s">
        <v>32</v>
      </c>
    </row>
    <row r="23" spans="1:12">
      <c r="A23" s="6">
        <v>45615</v>
      </c>
      <c r="B23" s="16" t="s">
        <v>181</v>
      </c>
      <c r="C23" s="16" t="s">
        <v>36</v>
      </c>
      <c r="D23" s="16">
        <v>250</v>
      </c>
      <c r="E23" s="16" t="s">
        <v>10</v>
      </c>
      <c r="F23" s="16">
        <v>251</v>
      </c>
      <c r="G23" s="16">
        <v>245</v>
      </c>
      <c r="H23" s="16">
        <v>260</v>
      </c>
      <c r="I23" s="16">
        <v>256.2</v>
      </c>
      <c r="J23" s="5">
        <f t="shared" si="0"/>
        <v>5.1999999999999886</v>
      </c>
      <c r="K23" s="5">
        <f t="shared" si="1"/>
        <v>1299.9999999999973</v>
      </c>
      <c r="L23" s="16" t="s">
        <v>32</v>
      </c>
    </row>
    <row r="24" spans="1:12">
      <c r="A24" s="6">
        <v>45616</v>
      </c>
      <c r="B24" s="16" t="s">
        <v>181</v>
      </c>
      <c r="C24" s="16" t="s">
        <v>36</v>
      </c>
      <c r="D24" s="16">
        <v>250</v>
      </c>
      <c r="E24" s="16" t="s">
        <v>10</v>
      </c>
      <c r="F24" s="16">
        <v>262</v>
      </c>
      <c r="G24" s="16">
        <v>255</v>
      </c>
      <c r="H24" s="16">
        <v>270</v>
      </c>
      <c r="I24" s="16">
        <v>266.7</v>
      </c>
      <c r="J24" s="5">
        <f t="shared" si="0"/>
        <v>4.6999999999999886</v>
      </c>
      <c r="K24" s="5">
        <f t="shared" si="1"/>
        <v>1174.9999999999973</v>
      </c>
      <c r="L24" s="16" t="s">
        <v>32</v>
      </c>
    </row>
    <row r="25" spans="1:12">
      <c r="A25" s="6">
        <v>45616</v>
      </c>
      <c r="B25" s="16" t="s">
        <v>174</v>
      </c>
      <c r="C25" s="16" t="s">
        <v>35</v>
      </c>
      <c r="D25" s="16">
        <v>1000</v>
      </c>
      <c r="E25" s="16" t="s">
        <v>10</v>
      </c>
      <c r="F25" s="16">
        <v>280.5</v>
      </c>
      <c r="G25" s="16">
        <v>278.5</v>
      </c>
      <c r="H25" s="16">
        <v>283</v>
      </c>
      <c r="I25" s="16">
        <v>278.5</v>
      </c>
      <c r="J25" s="5">
        <f t="shared" si="0"/>
        <v>-2</v>
      </c>
      <c r="K25" s="5">
        <f t="shared" si="1"/>
        <v>-2000</v>
      </c>
      <c r="L25" s="16" t="s">
        <v>33</v>
      </c>
    </row>
    <row r="26" spans="1:12">
      <c r="A26" s="6">
        <v>45617</v>
      </c>
      <c r="B26" s="16" t="s">
        <v>186</v>
      </c>
      <c r="C26" s="16" t="s">
        <v>36</v>
      </c>
      <c r="D26" s="16">
        <v>1000</v>
      </c>
      <c r="E26" s="16" t="s">
        <v>12</v>
      </c>
      <c r="F26" s="16">
        <v>243.7</v>
      </c>
      <c r="G26" s="16">
        <v>245.7</v>
      </c>
      <c r="H26" s="16">
        <v>240</v>
      </c>
      <c r="I26" s="16">
        <v>246.7</v>
      </c>
      <c r="J26" s="5">
        <f t="shared" si="0"/>
        <v>-3</v>
      </c>
      <c r="K26" s="5">
        <f t="shared" si="1"/>
        <v>-3000</v>
      </c>
      <c r="L26" s="16" t="s">
        <v>33</v>
      </c>
    </row>
    <row r="27" spans="1:12">
      <c r="A27" s="6">
        <v>45618</v>
      </c>
      <c r="B27" s="16" t="s">
        <v>42</v>
      </c>
      <c r="C27" s="16" t="s">
        <v>36</v>
      </c>
      <c r="D27" s="16">
        <v>20</v>
      </c>
      <c r="E27" s="16" t="s">
        <v>12</v>
      </c>
      <c r="F27" s="16">
        <v>77400</v>
      </c>
      <c r="G27" s="16">
        <v>77600</v>
      </c>
      <c r="H27" s="16">
        <v>77000</v>
      </c>
      <c r="I27" s="16">
        <v>77100</v>
      </c>
      <c r="J27" s="5">
        <f t="shared" si="0"/>
        <v>300</v>
      </c>
      <c r="K27" s="5">
        <f t="shared" si="1"/>
        <v>6000</v>
      </c>
      <c r="L27" s="16" t="s">
        <v>32</v>
      </c>
    </row>
    <row r="28" spans="1:12">
      <c r="A28" s="6">
        <v>45618</v>
      </c>
      <c r="B28" s="16" t="s">
        <v>186</v>
      </c>
      <c r="C28" s="16" t="s">
        <v>36</v>
      </c>
      <c r="D28" s="16">
        <v>1000</v>
      </c>
      <c r="E28" s="16" t="s">
        <v>12</v>
      </c>
      <c r="F28" s="16">
        <v>246.5</v>
      </c>
      <c r="G28" s="16">
        <v>248.5</v>
      </c>
      <c r="H28" s="16">
        <v>243</v>
      </c>
      <c r="I28" s="16">
        <v>248.5</v>
      </c>
      <c r="J28" s="5">
        <f t="shared" si="0"/>
        <v>-2</v>
      </c>
      <c r="K28" s="5">
        <f t="shared" si="1"/>
        <v>-2000</v>
      </c>
      <c r="L28" s="16" t="s">
        <v>33</v>
      </c>
    </row>
    <row r="29" spans="1:12">
      <c r="A29" s="6">
        <v>45621</v>
      </c>
      <c r="B29" s="16" t="s">
        <v>174</v>
      </c>
      <c r="C29" s="16" t="s">
        <v>36</v>
      </c>
      <c r="D29" s="16">
        <v>1000</v>
      </c>
      <c r="E29" s="16" t="s">
        <v>10</v>
      </c>
      <c r="F29" s="16">
        <v>280.3</v>
      </c>
      <c r="G29" s="16">
        <v>278.3</v>
      </c>
      <c r="H29" s="16">
        <v>283</v>
      </c>
      <c r="I29" s="16">
        <v>281.95</v>
      </c>
      <c r="J29" s="5">
        <f t="shared" si="0"/>
        <v>1.6499999999999773</v>
      </c>
      <c r="K29" s="5">
        <f t="shared" si="1"/>
        <v>1649.9999999999773</v>
      </c>
      <c r="L29" s="16" t="s">
        <v>32</v>
      </c>
    </row>
    <row r="30" spans="1:12">
      <c r="A30" s="6">
        <v>45622</v>
      </c>
      <c r="B30" s="16" t="s">
        <v>37</v>
      </c>
      <c r="C30" s="16" t="s">
        <v>36</v>
      </c>
      <c r="D30" s="16">
        <v>10</v>
      </c>
      <c r="E30" s="16" t="s">
        <v>10</v>
      </c>
      <c r="F30" s="16">
        <v>90100</v>
      </c>
      <c r="G30" s="16">
        <v>89800</v>
      </c>
      <c r="H30" s="16">
        <v>90600</v>
      </c>
      <c r="I30" s="16">
        <v>90445</v>
      </c>
      <c r="J30" s="5">
        <f t="shared" si="0"/>
        <v>345</v>
      </c>
      <c r="K30" s="5">
        <f t="shared" si="1"/>
        <v>3450</v>
      </c>
      <c r="L30" s="16" t="s">
        <v>32</v>
      </c>
    </row>
    <row r="31" spans="1:12">
      <c r="A31" s="6">
        <v>45622</v>
      </c>
      <c r="B31" s="16" t="s">
        <v>181</v>
      </c>
      <c r="C31" s="16" t="s">
        <v>36</v>
      </c>
      <c r="D31" s="16">
        <v>250</v>
      </c>
      <c r="E31" s="16" t="s">
        <v>10</v>
      </c>
      <c r="F31" s="16">
        <v>293</v>
      </c>
      <c r="G31" s="16">
        <v>287</v>
      </c>
      <c r="H31" s="16">
        <v>300</v>
      </c>
      <c r="I31" s="16">
        <v>296</v>
      </c>
      <c r="J31" s="5">
        <f t="shared" si="0"/>
        <v>3</v>
      </c>
      <c r="K31" s="5">
        <f t="shared" si="1"/>
        <v>750</v>
      </c>
      <c r="L31" s="16" t="s">
        <v>32</v>
      </c>
    </row>
    <row r="32" spans="1:12">
      <c r="A32" s="6">
        <v>45623</v>
      </c>
      <c r="B32" s="16" t="s">
        <v>186</v>
      </c>
      <c r="C32" s="16" t="s">
        <v>36</v>
      </c>
      <c r="D32" s="16">
        <v>1000</v>
      </c>
      <c r="E32" s="16" t="s">
        <v>10</v>
      </c>
      <c r="F32" s="16">
        <v>243.7</v>
      </c>
      <c r="G32" s="16">
        <v>241.7</v>
      </c>
      <c r="H32" s="16">
        <v>247</v>
      </c>
      <c r="I32" s="16">
        <v>241.7</v>
      </c>
      <c r="J32" s="5">
        <f t="shared" si="0"/>
        <v>-2</v>
      </c>
      <c r="K32" s="5">
        <f t="shared" si="1"/>
        <v>-2000</v>
      </c>
      <c r="L32" s="16" t="s">
        <v>33</v>
      </c>
    </row>
    <row r="33" spans="1:12">
      <c r="A33" s="6">
        <v>45623</v>
      </c>
      <c r="B33" s="16" t="s">
        <v>37</v>
      </c>
      <c r="C33" s="16" t="s">
        <v>36</v>
      </c>
      <c r="D33" s="16">
        <v>10</v>
      </c>
      <c r="E33" s="16" t="s">
        <v>10</v>
      </c>
      <c r="F33" s="16">
        <v>90900</v>
      </c>
      <c r="G33" s="16">
        <v>90500</v>
      </c>
      <c r="H33" s="16">
        <v>91700</v>
      </c>
      <c r="I33" s="16">
        <v>91150</v>
      </c>
      <c r="J33" s="5">
        <f t="shared" si="0"/>
        <v>250</v>
      </c>
      <c r="K33" s="5">
        <f t="shared" si="1"/>
        <v>2500</v>
      </c>
      <c r="L33" s="16" t="s">
        <v>32</v>
      </c>
    </row>
    <row r="34" spans="1:12">
      <c r="A34" s="6">
        <v>45623</v>
      </c>
      <c r="B34" s="16" t="s">
        <v>42</v>
      </c>
      <c r="C34" s="16" t="s">
        <v>36</v>
      </c>
      <c r="D34" s="16">
        <v>20</v>
      </c>
      <c r="E34" s="16" t="s">
        <v>12</v>
      </c>
      <c r="F34" s="16">
        <v>76400</v>
      </c>
      <c r="G34" s="16">
        <v>76600</v>
      </c>
      <c r="H34" s="16">
        <v>76100</v>
      </c>
      <c r="I34" s="16">
        <v>76150</v>
      </c>
      <c r="J34" s="5">
        <f t="shared" si="0"/>
        <v>250</v>
      </c>
      <c r="K34" s="5">
        <f t="shared" si="1"/>
        <v>5000</v>
      </c>
      <c r="L34" s="16" t="s">
        <v>32</v>
      </c>
    </row>
    <row r="35" spans="1:12">
      <c r="A35" s="6">
        <v>45624</v>
      </c>
      <c r="B35" s="16" t="s">
        <v>174</v>
      </c>
      <c r="C35" s="16" t="s">
        <v>36</v>
      </c>
      <c r="D35" s="16">
        <v>1000</v>
      </c>
      <c r="E35" s="16" t="s">
        <v>10</v>
      </c>
      <c r="F35" s="16">
        <v>282.39999999999998</v>
      </c>
      <c r="G35" s="16">
        <v>280.39999999999998</v>
      </c>
      <c r="H35" s="16">
        <v>285</v>
      </c>
      <c r="I35" s="16">
        <v>283</v>
      </c>
      <c r="J35" s="5">
        <f t="shared" si="0"/>
        <v>0.60000000000002274</v>
      </c>
      <c r="K35" s="5">
        <f t="shared" si="1"/>
        <v>600.00000000002274</v>
      </c>
      <c r="L35" s="16" t="s">
        <v>32</v>
      </c>
    </row>
    <row r="36" spans="1:12">
      <c r="A36" s="6">
        <v>45625</v>
      </c>
      <c r="B36" s="16" t="s">
        <v>186</v>
      </c>
      <c r="C36" s="16" t="s">
        <v>36</v>
      </c>
      <c r="D36" s="16">
        <v>1000</v>
      </c>
      <c r="E36" s="16" t="s">
        <v>10</v>
      </c>
      <c r="F36" s="16">
        <v>243</v>
      </c>
      <c r="G36" s="16">
        <v>240.6</v>
      </c>
      <c r="H36" s="16">
        <v>246</v>
      </c>
      <c r="I36" s="16">
        <v>244</v>
      </c>
      <c r="J36" s="5">
        <f t="shared" si="0"/>
        <v>1</v>
      </c>
      <c r="K36" s="5">
        <f t="shared" si="1"/>
        <v>1000</v>
      </c>
      <c r="L36" s="16" t="s">
        <v>32</v>
      </c>
    </row>
    <row r="37" spans="1:12">
      <c r="A37" s="6">
        <v>45625</v>
      </c>
      <c r="B37" s="16" t="s">
        <v>37</v>
      </c>
      <c r="C37" s="16" t="s">
        <v>36</v>
      </c>
      <c r="D37" s="16">
        <v>10</v>
      </c>
      <c r="E37" s="16" t="s">
        <v>10</v>
      </c>
      <c r="F37" s="16">
        <v>91200</v>
      </c>
      <c r="G37" s="16">
        <v>90700</v>
      </c>
      <c r="H37" s="16">
        <v>92000</v>
      </c>
      <c r="I37" s="16">
        <v>91510</v>
      </c>
      <c r="J37" s="5">
        <f t="shared" si="0"/>
        <v>310</v>
      </c>
      <c r="K37" s="5">
        <f t="shared" si="1"/>
        <v>3100</v>
      </c>
      <c r="L37" s="16" t="s">
        <v>32</v>
      </c>
    </row>
    <row r="38" spans="1:12">
      <c r="A38" s="6">
        <v>45625</v>
      </c>
      <c r="B38" s="16" t="s">
        <v>177</v>
      </c>
      <c r="C38" s="16" t="s">
        <v>36</v>
      </c>
      <c r="D38" s="16">
        <v>10</v>
      </c>
      <c r="E38" s="16" t="s">
        <v>10</v>
      </c>
      <c r="F38" s="16">
        <v>5850</v>
      </c>
      <c r="G38" s="16">
        <v>5750</v>
      </c>
      <c r="H38" s="16">
        <v>5970</v>
      </c>
      <c r="I38" s="16">
        <v>5885</v>
      </c>
      <c r="J38" s="5">
        <f t="shared" si="0"/>
        <v>35</v>
      </c>
      <c r="K38" s="5">
        <f t="shared" si="1"/>
        <v>350</v>
      </c>
      <c r="L38" s="16" t="s">
        <v>32</v>
      </c>
    </row>
    <row r="39" spans="1:12">
      <c r="A39" s="6">
        <v>45625</v>
      </c>
      <c r="B39" s="16" t="s">
        <v>17</v>
      </c>
      <c r="C39" s="16" t="s">
        <v>36</v>
      </c>
      <c r="D39" s="16">
        <v>2500</v>
      </c>
      <c r="E39" s="16" t="s">
        <v>10</v>
      </c>
      <c r="F39" s="16">
        <v>808.5</v>
      </c>
      <c r="G39" s="16">
        <v>806.5</v>
      </c>
      <c r="H39" s="16">
        <v>814</v>
      </c>
      <c r="I39" s="16">
        <v>810.3</v>
      </c>
      <c r="J39" s="5">
        <f t="shared" si="0"/>
        <v>1.7999999999999545</v>
      </c>
      <c r="K39" s="5">
        <f t="shared" si="1"/>
        <v>4499.9999999998863</v>
      </c>
      <c r="L39" s="16" t="s">
        <v>32</v>
      </c>
    </row>
    <row r="42" spans="1:12">
      <c r="F42" s="36" t="s">
        <v>215</v>
      </c>
      <c r="G42" s="37"/>
      <c r="H42" s="37"/>
      <c r="I42" s="37"/>
      <c r="J42" s="37"/>
      <c r="K42" s="37"/>
      <c r="L42" s="38"/>
    </row>
    <row r="43" spans="1:12">
      <c r="F43" s="18" t="s">
        <v>21</v>
      </c>
      <c r="G43" s="7" t="s">
        <v>22</v>
      </c>
      <c r="H43" s="7" t="s">
        <v>23</v>
      </c>
      <c r="I43" s="7" t="s">
        <v>24</v>
      </c>
      <c r="J43" s="7" t="s">
        <v>25</v>
      </c>
      <c r="K43" s="7" t="s">
        <v>26</v>
      </c>
      <c r="L43" s="8" t="s">
        <v>27</v>
      </c>
    </row>
    <row r="44" spans="1:12">
      <c r="F44" s="19" t="s">
        <v>155</v>
      </c>
      <c r="G44" s="9">
        <v>38</v>
      </c>
      <c r="H44" s="9"/>
      <c r="I44" s="9">
        <v>38</v>
      </c>
      <c r="J44" s="10">
        <v>29</v>
      </c>
      <c r="K44" s="11">
        <f t="shared" ref="K44" si="2">+J44/I44</f>
        <v>0.76315789473684215</v>
      </c>
      <c r="L44" s="12">
        <v>38650</v>
      </c>
    </row>
    <row r="45" spans="1:12">
      <c r="F45" s="20"/>
      <c r="G45" s="13"/>
      <c r="H45" s="13"/>
      <c r="I45" s="13"/>
      <c r="J45" s="13"/>
      <c r="K45" s="14"/>
      <c r="L45" s="15"/>
    </row>
  </sheetData>
  <mergeCells count="1">
    <mergeCell ref="F42:L4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L39"/>
  <sheetViews>
    <sheetView topLeftCell="A7" workbookViewId="0">
      <selection activeCell="F24" sqref="F24:L24"/>
    </sheetView>
  </sheetViews>
  <sheetFormatPr defaultRowHeight="15"/>
  <cols>
    <col min="1" max="1" width="13.28515625" customWidth="1"/>
    <col min="2" max="2" width="15.85546875" customWidth="1"/>
    <col min="3" max="3" width="14" customWidth="1"/>
    <col min="4" max="4" width="15.140625" customWidth="1"/>
    <col min="5" max="5" width="11.5703125" customWidth="1"/>
    <col min="6" max="6" width="21" customWidth="1"/>
    <col min="7" max="7" width="14.140625" customWidth="1"/>
    <col min="8" max="8" width="15.7109375" customWidth="1"/>
    <col min="9" max="10" width="15" customWidth="1"/>
    <col min="11" max="11" width="15.42578125" customWidth="1"/>
    <col min="12" max="12" width="13.140625" customWidth="1"/>
  </cols>
  <sheetData>
    <row r="1" spans="1:12">
      <c r="A1" s="1" t="s">
        <v>0</v>
      </c>
      <c r="B1" s="1" t="s">
        <v>1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45628</v>
      </c>
      <c r="B2" s="16" t="s">
        <v>174</v>
      </c>
      <c r="C2" s="16" t="s">
        <v>36</v>
      </c>
      <c r="D2" s="16">
        <v>1000</v>
      </c>
      <c r="E2" s="16" t="s">
        <v>10</v>
      </c>
      <c r="F2" s="16">
        <v>286</v>
      </c>
      <c r="G2" s="16">
        <v>284</v>
      </c>
      <c r="H2" s="16">
        <v>289</v>
      </c>
      <c r="I2" s="16">
        <v>284</v>
      </c>
      <c r="J2" s="5">
        <f t="shared" ref="J2:J21" si="0">IF(E2="BUY",I2-F2,F2-I2)</f>
        <v>-2</v>
      </c>
      <c r="K2" s="5">
        <f t="shared" ref="K2:K21" si="1">(J2*D2)</f>
        <v>-2000</v>
      </c>
      <c r="L2" s="16" t="s">
        <v>33</v>
      </c>
    </row>
    <row r="3" spans="1:12">
      <c r="A3" s="6">
        <v>45629</v>
      </c>
      <c r="B3" s="16" t="s">
        <v>37</v>
      </c>
      <c r="C3" s="16" t="s">
        <v>36</v>
      </c>
      <c r="D3" s="16">
        <v>10</v>
      </c>
      <c r="E3" s="16" t="s">
        <v>10</v>
      </c>
      <c r="F3" s="16">
        <v>91900</v>
      </c>
      <c r="G3" s="16">
        <v>91500</v>
      </c>
      <c r="H3" s="16">
        <v>92500</v>
      </c>
      <c r="I3" s="16">
        <v>92150</v>
      </c>
      <c r="J3" s="5">
        <f t="shared" si="0"/>
        <v>250</v>
      </c>
      <c r="K3" s="5">
        <f t="shared" si="1"/>
        <v>2500</v>
      </c>
      <c r="L3" s="16" t="s">
        <v>32</v>
      </c>
    </row>
    <row r="4" spans="1:12">
      <c r="A4" s="6">
        <v>45629</v>
      </c>
      <c r="B4" s="16" t="s">
        <v>186</v>
      </c>
      <c r="C4" s="16" t="s">
        <v>35</v>
      </c>
      <c r="D4" s="16">
        <v>1000</v>
      </c>
      <c r="E4" s="16" t="s">
        <v>10</v>
      </c>
      <c r="F4" s="16">
        <v>244</v>
      </c>
      <c r="G4" s="16">
        <v>242</v>
      </c>
      <c r="H4" s="16">
        <v>247</v>
      </c>
      <c r="I4" s="16">
        <v>245.95</v>
      </c>
      <c r="J4" s="5">
        <f t="shared" si="0"/>
        <v>1.9499999999999886</v>
      </c>
      <c r="K4" s="5">
        <f t="shared" si="1"/>
        <v>1949.9999999999886</v>
      </c>
      <c r="L4" s="16" t="s">
        <v>32</v>
      </c>
    </row>
    <row r="5" spans="1:12">
      <c r="A5" s="6">
        <v>45630</v>
      </c>
      <c r="B5" s="16" t="s">
        <v>174</v>
      </c>
      <c r="C5" s="16" t="s">
        <v>36</v>
      </c>
      <c r="D5" s="16">
        <v>1000</v>
      </c>
      <c r="E5" s="16" t="s">
        <v>10</v>
      </c>
      <c r="F5" s="16">
        <v>287.60000000000002</v>
      </c>
      <c r="G5" s="16">
        <v>285.7</v>
      </c>
      <c r="H5" s="16">
        <v>290</v>
      </c>
      <c r="I5" s="16">
        <v>289.14999999999998</v>
      </c>
      <c r="J5" s="5">
        <f t="shared" si="0"/>
        <v>1.5499999999999545</v>
      </c>
      <c r="K5" s="5">
        <f t="shared" si="1"/>
        <v>1549.9999999999545</v>
      </c>
      <c r="L5" s="16" t="s">
        <v>32</v>
      </c>
    </row>
    <row r="6" spans="1:12">
      <c r="A6" s="6">
        <v>45630</v>
      </c>
      <c r="B6" s="16" t="s">
        <v>177</v>
      </c>
      <c r="C6" s="16" t="s">
        <v>36</v>
      </c>
      <c r="D6" s="16">
        <v>10</v>
      </c>
      <c r="E6" s="16" t="s">
        <v>10</v>
      </c>
      <c r="F6" s="16">
        <v>5960</v>
      </c>
      <c r="G6" s="16">
        <v>5900</v>
      </c>
      <c r="H6" s="16">
        <v>6030</v>
      </c>
      <c r="I6" s="16">
        <v>5900</v>
      </c>
      <c r="J6" s="5">
        <f t="shared" si="0"/>
        <v>-60</v>
      </c>
      <c r="K6" s="5">
        <f t="shared" si="1"/>
        <v>-600</v>
      </c>
      <c r="L6" s="16" t="s">
        <v>33</v>
      </c>
    </row>
    <row r="7" spans="1:12">
      <c r="A7" s="6">
        <v>45631</v>
      </c>
      <c r="B7" s="16" t="s">
        <v>186</v>
      </c>
      <c r="C7" s="16" t="s">
        <v>36</v>
      </c>
      <c r="D7" s="16">
        <v>1000</v>
      </c>
      <c r="E7" s="16" t="s">
        <v>10</v>
      </c>
      <c r="F7" s="16">
        <v>246.5</v>
      </c>
      <c r="G7" s="16">
        <v>249</v>
      </c>
      <c r="H7" s="16">
        <v>245.5</v>
      </c>
      <c r="I7" s="16">
        <v>245.5</v>
      </c>
      <c r="J7" s="5">
        <f t="shared" si="0"/>
        <v>-1</v>
      </c>
      <c r="K7" s="5">
        <f t="shared" si="1"/>
        <v>-1000</v>
      </c>
      <c r="L7" s="16" t="s">
        <v>33</v>
      </c>
    </row>
    <row r="8" spans="1:12">
      <c r="A8" s="6">
        <v>45631</v>
      </c>
      <c r="B8" s="16" t="s">
        <v>37</v>
      </c>
      <c r="C8" s="16" t="s">
        <v>36</v>
      </c>
      <c r="D8" s="16">
        <v>10</v>
      </c>
      <c r="E8" s="16" t="s">
        <v>10</v>
      </c>
      <c r="F8" s="16">
        <v>93050</v>
      </c>
      <c r="G8" s="16">
        <v>92750</v>
      </c>
      <c r="H8" s="16">
        <v>93800</v>
      </c>
      <c r="I8" s="16">
        <v>93190</v>
      </c>
      <c r="J8" s="5">
        <f t="shared" si="0"/>
        <v>140</v>
      </c>
      <c r="K8" s="5">
        <f t="shared" si="1"/>
        <v>1400</v>
      </c>
      <c r="L8" s="16" t="s">
        <v>32</v>
      </c>
    </row>
    <row r="9" spans="1:12">
      <c r="A9" s="6">
        <v>45631</v>
      </c>
      <c r="B9" s="16" t="s">
        <v>172</v>
      </c>
      <c r="C9" s="16" t="s">
        <v>36</v>
      </c>
      <c r="D9" s="16">
        <v>50</v>
      </c>
      <c r="E9" s="16" t="s">
        <v>10</v>
      </c>
      <c r="F9" s="16">
        <v>5130</v>
      </c>
      <c r="G9" s="16">
        <v>5070</v>
      </c>
      <c r="H9" s="16">
        <v>5200</v>
      </c>
      <c r="I9" s="16">
        <v>5155</v>
      </c>
      <c r="J9" s="5">
        <f t="shared" si="0"/>
        <v>25</v>
      </c>
      <c r="K9" s="5">
        <f t="shared" si="1"/>
        <v>1250</v>
      </c>
      <c r="L9" s="16" t="s">
        <v>32</v>
      </c>
    </row>
    <row r="10" spans="1:12">
      <c r="A10" s="6">
        <v>45632</v>
      </c>
      <c r="B10" s="16" t="s">
        <v>42</v>
      </c>
      <c r="C10" s="16" t="s">
        <v>36</v>
      </c>
      <c r="D10" s="16">
        <v>20</v>
      </c>
      <c r="E10" s="16" t="s">
        <v>12</v>
      </c>
      <c r="F10" s="16">
        <v>76200</v>
      </c>
      <c r="G10" s="16">
        <v>76400</v>
      </c>
      <c r="H10" s="16">
        <v>75900</v>
      </c>
      <c r="I10" s="16">
        <v>75950</v>
      </c>
      <c r="J10" s="5">
        <f t="shared" si="0"/>
        <v>250</v>
      </c>
      <c r="K10" s="5">
        <f t="shared" si="1"/>
        <v>5000</v>
      </c>
      <c r="L10" s="16" t="s">
        <v>32</v>
      </c>
    </row>
    <row r="11" spans="1:12">
      <c r="A11" s="6">
        <v>45632</v>
      </c>
      <c r="B11" s="16" t="s">
        <v>181</v>
      </c>
      <c r="C11" s="16" t="s">
        <v>36</v>
      </c>
      <c r="D11" s="16">
        <v>250</v>
      </c>
      <c r="E11" s="16" t="s">
        <v>10</v>
      </c>
      <c r="F11" s="16">
        <v>258</v>
      </c>
      <c r="G11" s="16">
        <v>252</v>
      </c>
      <c r="H11" s="16">
        <v>268</v>
      </c>
      <c r="I11" s="16">
        <v>264</v>
      </c>
      <c r="J11" s="5">
        <f t="shared" si="0"/>
        <v>6</v>
      </c>
      <c r="K11" s="5">
        <f t="shared" si="1"/>
        <v>1500</v>
      </c>
      <c r="L11" s="16" t="s">
        <v>32</v>
      </c>
    </row>
    <row r="12" spans="1:12">
      <c r="A12" s="6">
        <v>45635</v>
      </c>
      <c r="B12" s="16" t="s">
        <v>37</v>
      </c>
      <c r="C12" s="16" t="s">
        <v>36</v>
      </c>
      <c r="D12" s="16">
        <v>10</v>
      </c>
      <c r="E12" s="16" t="s">
        <v>10</v>
      </c>
      <c r="F12" s="16">
        <v>93300</v>
      </c>
      <c r="G12" s="16">
        <v>92800</v>
      </c>
      <c r="H12" s="16">
        <v>94000</v>
      </c>
      <c r="I12" s="16">
        <v>93710</v>
      </c>
      <c r="J12" s="5">
        <f t="shared" si="0"/>
        <v>410</v>
      </c>
      <c r="K12" s="5">
        <f t="shared" si="1"/>
        <v>4100</v>
      </c>
      <c r="L12" s="16" t="s">
        <v>32</v>
      </c>
    </row>
    <row r="13" spans="1:12">
      <c r="A13" s="6">
        <v>45635</v>
      </c>
      <c r="B13" s="16" t="s">
        <v>186</v>
      </c>
      <c r="C13" s="16" t="s">
        <v>36</v>
      </c>
      <c r="D13" s="16">
        <v>1000</v>
      </c>
      <c r="E13" s="16" t="s">
        <v>10</v>
      </c>
      <c r="F13" s="16">
        <v>244.7</v>
      </c>
      <c r="G13" s="16">
        <v>242.5</v>
      </c>
      <c r="H13" s="16">
        <v>248</v>
      </c>
      <c r="I13" s="16">
        <v>245.4</v>
      </c>
      <c r="J13" s="5">
        <f t="shared" si="0"/>
        <v>0.70000000000001705</v>
      </c>
      <c r="K13" s="5">
        <f t="shared" si="1"/>
        <v>700.00000000001705</v>
      </c>
      <c r="L13" s="16" t="s">
        <v>32</v>
      </c>
    </row>
    <row r="14" spans="1:12">
      <c r="A14" s="6">
        <v>45636</v>
      </c>
      <c r="B14" s="16" t="s">
        <v>37</v>
      </c>
      <c r="C14" s="16" t="s">
        <v>36</v>
      </c>
      <c r="D14" s="16">
        <v>10</v>
      </c>
      <c r="E14" s="16" t="s">
        <v>10</v>
      </c>
      <c r="F14" s="16">
        <v>94600</v>
      </c>
      <c r="G14" s="16">
        <v>94300</v>
      </c>
      <c r="H14" s="16">
        <v>95300</v>
      </c>
      <c r="I14" s="16">
        <v>95015</v>
      </c>
      <c r="J14" s="5">
        <f t="shared" si="0"/>
        <v>415</v>
      </c>
      <c r="K14" s="5">
        <f t="shared" si="1"/>
        <v>4150</v>
      </c>
      <c r="L14" s="16" t="s">
        <v>32</v>
      </c>
    </row>
    <row r="15" spans="1:12">
      <c r="A15" s="6">
        <v>45636</v>
      </c>
      <c r="B15" s="16" t="s">
        <v>45</v>
      </c>
      <c r="C15" s="16" t="s">
        <v>36</v>
      </c>
      <c r="D15" s="16">
        <v>1250</v>
      </c>
      <c r="E15" s="16" t="s">
        <v>12</v>
      </c>
      <c r="F15" s="16">
        <v>268</v>
      </c>
      <c r="G15" s="16">
        <v>271</v>
      </c>
      <c r="H15" s="16">
        <v>264</v>
      </c>
      <c r="I15" s="16">
        <v>265.2</v>
      </c>
      <c r="J15" s="5">
        <f t="shared" si="0"/>
        <v>2.8000000000000114</v>
      </c>
      <c r="K15" s="5">
        <f t="shared" si="1"/>
        <v>3500.0000000000141</v>
      </c>
      <c r="L15" s="16" t="s">
        <v>32</v>
      </c>
    </row>
    <row r="16" spans="1:12">
      <c r="A16" s="6">
        <v>45636</v>
      </c>
      <c r="B16" s="16" t="s">
        <v>174</v>
      </c>
      <c r="C16" s="16" t="s">
        <v>35</v>
      </c>
      <c r="D16" s="16">
        <v>1000</v>
      </c>
      <c r="E16" s="16" t="s">
        <v>10</v>
      </c>
      <c r="F16" s="16">
        <v>290.39999999999998</v>
      </c>
      <c r="G16" s="16">
        <v>288.39999999999998</v>
      </c>
      <c r="H16" s="16">
        <v>293</v>
      </c>
      <c r="I16" s="16">
        <v>292.14999999999998</v>
      </c>
      <c r="J16" s="5">
        <f t="shared" si="0"/>
        <v>1.75</v>
      </c>
      <c r="K16" s="5">
        <f t="shared" si="1"/>
        <v>1750</v>
      </c>
      <c r="L16" s="16" t="s">
        <v>32</v>
      </c>
    </row>
    <row r="17" spans="1:12">
      <c r="A17" s="6">
        <v>45638</v>
      </c>
      <c r="B17" s="16" t="s">
        <v>177</v>
      </c>
      <c r="C17" s="16" t="s">
        <v>36</v>
      </c>
      <c r="D17" s="16">
        <v>10</v>
      </c>
      <c r="E17" s="16" t="s">
        <v>10</v>
      </c>
      <c r="F17" s="16">
        <v>5990</v>
      </c>
      <c r="G17" s="16">
        <v>5920</v>
      </c>
      <c r="H17" s="16">
        <v>6070</v>
      </c>
      <c r="I17" s="16">
        <v>5920</v>
      </c>
      <c r="J17" s="5">
        <f t="shared" si="0"/>
        <v>-70</v>
      </c>
      <c r="K17" s="5">
        <f t="shared" si="1"/>
        <v>-700</v>
      </c>
      <c r="L17" s="16" t="s">
        <v>33</v>
      </c>
    </row>
    <row r="18" spans="1:12">
      <c r="A18" s="6">
        <v>45639</v>
      </c>
      <c r="B18" s="16" t="s">
        <v>186</v>
      </c>
      <c r="C18" s="16" t="s">
        <v>36</v>
      </c>
      <c r="D18" s="16">
        <v>1000</v>
      </c>
      <c r="E18" s="16" t="s">
        <v>10</v>
      </c>
      <c r="F18" s="16">
        <v>244.5</v>
      </c>
      <c r="G18" s="16">
        <v>242.3</v>
      </c>
      <c r="H18" s="16">
        <v>247</v>
      </c>
      <c r="I18" s="16">
        <v>242.3</v>
      </c>
      <c r="J18" s="5">
        <f t="shared" si="0"/>
        <v>-2.1999999999999886</v>
      </c>
      <c r="K18" s="5">
        <f t="shared" si="1"/>
        <v>-2199.9999999999886</v>
      </c>
      <c r="L18" s="16" t="s">
        <v>33</v>
      </c>
    </row>
    <row r="19" spans="1:12">
      <c r="A19" s="6">
        <v>45642</v>
      </c>
      <c r="B19" s="16" t="s">
        <v>180</v>
      </c>
      <c r="C19" s="16" t="s">
        <v>35</v>
      </c>
      <c r="D19" s="16">
        <v>250</v>
      </c>
      <c r="E19" s="16" t="s">
        <v>12</v>
      </c>
      <c r="F19" s="16">
        <v>272</v>
      </c>
      <c r="G19" s="16">
        <v>278</v>
      </c>
      <c r="H19" s="16">
        <v>265</v>
      </c>
      <c r="I19" s="16">
        <v>278</v>
      </c>
      <c r="J19" s="5">
        <f t="shared" si="0"/>
        <v>-6</v>
      </c>
      <c r="K19" s="5">
        <f t="shared" si="1"/>
        <v>-1500</v>
      </c>
      <c r="L19" s="16" t="s">
        <v>33</v>
      </c>
    </row>
    <row r="20" spans="1:12">
      <c r="A20" s="6">
        <v>45643</v>
      </c>
      <c r="B20" s="16" t="s">
        <v>172</v>
      </c>
      <c r="C20" s="16" t="s">
        <v>36</v>
      </c>
      <c r="D20" s="16">
        <v>50</v>
      </c>
      <c r="E20" s="16" t="s">
        <v>10</v>
      </c>
      <c r="F20" s="16">
        <v>5100</v>
      </c>
      <c r="G20" s="16">
        <v>5020</v>
      </c>
      <c r="H20" s="16">
        <v>5200</v>
      </c>
      <c r="I20" s="16">
        <v>5190</v>
      </c>
      <c r="J20" s="5">
        <f t="shared" si="0"/>
        <v>90</v>
      </c>
      <c r="K20" s="5">
        <f t="shared" si="1"/>
        <v>4500</v>
      </c>
      <c r="L20" s="16" t="s">
        <v>32</v>
      </c>
    </row>
    <row r="21" spans="1:12">
      <c r="A21" s="6">
        <v>45643</v>
      </c>
      <c r="B21" s="16" t="s">
        <v>37</v>
      </c>
      <c r="C21" s="16" t="s">
        <v>36</v>
      </c>
      <c r="D21" s="16">
        <v>10</v>
      </c>
      <c r="E21" s="16" t="s">
        <v>10</v>
      </c>
      <c r="F21" s="16">
        <v>90500</v>
      </c>
      <c r="G21" s="16">
        <v>90000</v>
      </c>
      <c r="H21" s="16">
        <v>91300</v>
      </c>
      <c r="I21" s="16">
        <v>90750</v>
      </c>
      <c r="J21" s="5">
        <f t="shared" si="0"/>
        <v>250</v>
      </c>
      <c r="K21" s="5">
        <f t="shared" si="1"/>
        <v>2500</v>
      </c>
      <c r="L21" s="16" t="s">
        <v>32</v>
      </c>
    </row>
    <row r="22" spans="1:12">
      <c r="A22" s="6"/>
      <c r="B22" s="16"/>
      <c r="C22" s="16"/>
      <c r="D22" s="16"/>
      <c r="E22" s="16"/>
      <c r="F22" s="16"/>
      <c r="G22" s="16"/>
      <c r="H22" s="16"/>
      <c r="I22" s="16"/>
      <c r="J22" s="5"/>
      <c r="K22" s="5"/>
      <c r="L22" s="16"/>
    </row>
    <row r="23" spans="1:12">
      <c r="A23" s="6"/>
      <c r="B23" s="16"/>
      <c r="C23" s="16"/>
      <c r="D23" s="16"/>
      <c r="E23" s="16"/>
      <c r="F23" s="16"/>
      <c r="G23" s="16"/>
      <c r="H23" s="16"/>
      <c r="I23" s="16"/>
      <c r="J23" s="5"/>
      <c r="K23" s="5"/>
      <c r="L23" s="16"/>
    </row>
    <row r="24" spans="1:12">
      <c r="A24" s="6"/>
      <c r="B24" s="16"/>
      <c r="C24" s="16"/>
      <c r="D24" s="16"/>
      <c r="E24" s="16"/>
      <c r="F24" s="36" t="s">
        <v>214</v>
      </c>
      <c r="G24" s="37"/>
      <c r="H24" s="37"/>
      <c r="I24" s="37"/>
      <c r="J24" s="37"/>
      <c r="K24" s="37"/>
      <c r="L24" s="38"/>
    </row>
    <row r="25" spans="1:12">
      <c r="A25" s="6"/>
      <c r="B25" s="16"/>
      <c r="C25" s="16"/>
      <c r="D25" s="16"/>
      <c r="E25" s="16"/>
      <c r="F25" s="18" t="s">
        <v>21</v>
      </c>
      <c r="G25" s="7" t="s">
        <v>22</v>
      </c>
      <c r="H25" s="7" t="s">
        <v>23</v>
      </c>
      <c r="I25" s="7" t="s">
        <v>24</v>
      </c>
      <c r="J25" s="7" t="s">
        <v>25</v>
      </c>
      <c r="K25" s="7" t="s">
        <v>26</v>
      </c>
      <c r="L25" s="8" t="s">
        <v>27</v>
      </c>
    </row>
    <row r="26" spans="1:12">
      <c r="A26" s="6"/>
      <c r="B26" s="16"/>
      <c r="C26" s="16"/>
      <c r="D26" s="16"/>
      <c r="E26" s="16"/>
      <c r="F26" s="19" t="s">
        <v>155</v>
      </c>
      <c r="G26" s="9">
        <v>20</v>
      </c>
      <c r="H26" s="9"/>
      <c r="I26" s="9">
        <v>20</v>
      </c>
      <c r="J26" s="10">
        <v>14</v>
      </c>
      <c r="K26" s="11">
        <f t="shared" ref="K26" si="2">+J26/I26</f>
        <v>0.7</v>
      </c>
      <c r="L26" s="12">
        <v>28350</v>
      </c>
    </row>
    <row r="27" spans="1:12">
      <c r="A27" s="6"/>
      <c r="B27" s="16"/>
      <c r="C27" s="16"/>
      <c r="D27" s="16"/>
      <c r="E27" s="16"/>
      <c r="F27" s="20"/>
      <c r="G27" s="13"/>
      <c r="H27" s="13"/>
      <c r="I27" s="13"/>
      <c r="J27" s="13"/>
      <c r="K27" s="14"/>
      <c r="L27" s="15"/>
    </row>
    <row r="28" spans="1:12">
      <c r="A28" s="6"/>
      <c r="B28" s="16"/>
      <c r="C28" s="16"/>
      <c r="D28" s="16"/>
      <c r="E28" s="16"/>
      <c r="F28" s="16"/>
      <c r="G28" s="16"/>
      <c r="H28" s="16"/>
      <c r="I28" s="16"/>
      <c r="J28" s="5"/>
      <c r="K28" s="5"/>
      <c r="L28" s="16"/>
    </row>
    <row r="29" spans="1:12">
      <c r="A29" s="6"/>
      <c r="B29" s="16"/>
      <c r="C29" s="16"/>
      <c r="D29" s="16"/>
      <c r="E29" s="16"/>
      <c r="F29" s="16"/>
      <c r="G29" s="16"/>
      <c r="H29" s="16"/>
      <c r="I29" s="16"/>
      <c r="J29" s="5"/>
      <c r="K29" s="5"/>
      <c r="L29" s="16"/>
    </row>
    <row r="30" spans="1:12">
      <c r="A30" s="6"/>
      <c r="B30" s="16"/>
      <c r="C30" s="16"/>
      <c r="D30" s="16"/>
      <c r="E30" s="16"/>
      <c r="F30" s="16"/>
      <c r="G30" s="16"/>
      <c r="H30" s="16"/>
      <c r="I30" s="16"/>
      <c r="J30" s="5"/>
      <c r="K30" s="5"/>
      <c r="L30" s="16"/>
    </row>
    <row r="31" spans="1:12">
      <c r="A31" s="6"/>
      <c r="B31" s="16"/>
      <c r="C31" s="16"/>
      <c r="D31" s="16"/>
      <c r="E31" s="16"/>
      <c r="F31" s="16"/>
      <c r="G31" s="16"/>
      <c r="H31" s="16"/>
      <c r="I31" s="16"/>
      <c r="J31" s="5"/>
      <c r="K31" s="5"/>
      <c r="L31" s="16"/>
    </row>
    <row r="32" spans="1:12">
      <c r="A32" s="6"/>
      <c r="B32" s="16"/>
      <c r="C32" s="16"/>
      <c r="D32" s="16"/>
      <c r="E32" s="16"/>
      <c r="F32" s="16"/>
      <c r="G32" s="16"/>
      <c r="H32" s="16"/>
      <c r="I32" s="16"/>
      <c r="J32" s="5"/>
      <c r="K32" s="5"/>
      <c r="L32" s="16"/>
    </row>
    <row r="33" spans="1:12">
      <c r="A33" s="6"/>
      <c r="B33" s="16"/>
      <c r="C33" s="16"/>
      <c r="D33" s="16"/>
      <c r="E33" s="16"/>
      <c r="F33" s="16"/>
      <c r="G33" s="16"/>
      <c r="H33" s="16"/>
      <c r="I33" s="16"/>
      <c r="J33" s="5"/>
      <c r="K33" s="5"/>
      <c r="L33" s="16"/>
    </row>
    <row r="34" spans="1:12">
      <c r="A34" s="6"/>
      <c r="B34" s="16"/>
      <c r="C34" s="16"/>
      <c r="D34" s="16"/>
      <c r="E34" s="16"/>
      <c r="F34" s="16"/>
      <c r="G34" s="16"/>
      <c r="H34" s="16"/>
      <c r="I34" s="16"/>
      <c r="J34" s="5"/>
      <c r="K34" s="5"/>
      <c r="L34" s="16"/>
    </row>
    <row r="35" spans="1:12">
      <c r="A35" s="6"/>
      <c r="B35" s="16"/>
      <c r="C35" s="16"/>
      <c r="D35" s="16"/>
      <c r="E35" s="16"/>
      <c r="F35" s="16"/>
      <c r="G35" s="16"/>
      <c r="H35" s="16"/>
      <c r="I35" s="16"/>
      <c r="J35" s="5"/>
      <c r="K35" s="5"/>
      <c r="L35" s="16"/>
    </row>
    <row r="36" spans="1:12">
      <c r="A36" s="6"/>
      <c r="B36" s="16"/>
      <c r="C36" s="16"/>
      <c r="D36" s="16"/>
      <c r="E36" s="16"/>
      <c r="F36" s="16"/>
      <c r="G36" s="16"/>
      <c r="H36" s="16"/>
      <c r="J36" s="5"/>
      <c r="K36" s="5"/>
    </row>
    <row r="37" spans="1:12">
      <c r="A37" s="6"/>
      <c r="B37" s="16"/>
      <c r="C37" s="16"/>
      <c r="D37" s="16"/>
      <c r="E37" s="16"/>
      <c r="F37" s="16"/>
      <c r="G37" s="16"/>
      <c r="H37" s="16"/>
      <c r="I37" s="16"/>
      <c r="J37" s="5"/>
      <c r="K37" s="5"/>
      <c r="L37" s="16"/>
    </row>
    <row r="38" spans="1:12">
      <c r="A38" s="6"/>
      <c r="B38" s="16"/>
      <c r="C38" s="16"/>
      <c r="D38" s="16"/>
      <c r="E38" s="16"/>
      <c r="F38" s="16"/>
      <c r="G38" s="16"/>
      <c r="H38" s="16"/>
      <c r="I38" s="16"/>
      <c r="J38" s="5"/>
      <c r="K38" s="5"/>
      <c r="L38" s="16"/>
    </row>
    <row r="39" spans="1:12">
      <c r="A39" s="6"/>
      <c r="B39" s="16"/>
      <c r="C39" s="16"/>
      <c r="D39" s="16"/>
      <c r="E39" s="16"/>
      <c r="F39" s="16"/>
      <c r="G39" s="16"/>
      <c r="H39" s="16"/>
      <c r="I39" s="16"/>
      <c r="J39" s="5"/>
      <c r="K39" s="5"/>
      <c r="L39" s="16"/>
    </row>
  </sheetData>
  <mergeCells count="1">
    <mergeCell ref="F24:L2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L49"/>
  <sheetViews>
    <sheetView topLeftCell="A30" workbookViewId="0">
      <selection activeCell="F46" sqref="F46:L46"/>
    </sheetView>
  </sheetViews>
  <sheetFormatPr defaultRowHeight="15"/>
  <cols>
    <col min="1" max="1" width="13.28515625" style="16" customWidth="1"/>
    <col min="2" max="2" width="15.85546875" customWidth="1"/>
    <col min="3" max="3" width="14" customWidth="1"/>
    <col min="4" max="4" width="15.140625" customWidth="1"/>
    <col min="5" max="5" width="13" style="16" customWidth="1"/>
    <col min="6" max="6" width="19.140625" customWidth="1"/>
    <col min="7" max="7" width="14.140625" customWidth="1"/>
    <col min="8" max="8" width="15.7109375" customWidth="1"/>
    <col min="9" max="10" width="15" customWidth="1"/>
    <col min="11" max="11" width="15.42578125" customWidth="1"/>
    <col min="12" max="12" width="13.140625" customWidth="1"/>
  </cols>
  <sheetData>
    <row r="1" spans="1:12">
      <c r="A1" s="1" t="s">
        <v>0</v>
      </c>
      <c r="B1" s="1" t="s">
        <v>1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45659</v>
      </c>
      <c r="B2" s="16" t="s">
        <v>172</v>
      </c>
      <c r="C2" s="16" t="s">
        <v>35</v>
      </c>
      <c r="D2" s="16">
        <v>50</v>
      </c>
      <c r="E2" s="16" t="s">
        <v>10</v>
      </c>
      <c r="F2" s="16">
        <v>5360</v>
      </c>
      <c r="G2" s="16">
        <v>5280</v>
      </c>
      <c r="H2" s="16">
        <v>5470</v>
      </c>
      <c r="I2" s="16">
        <v>5385</v>
      </c>
      <c r="J2" s="5">
        <f t="shared" ref="J2:J43" si="0">IF(E2="BUY",I2-F2,F2-I2)</f>
        <v>25</v>
      </c>
      <c r="K2" s="5">
        <f t="shared" ref="K2:K43" si="1">(J2*D2)</f>
        <v>1250</v>
      </c>
      <c r="L2" s="16" t="s">
        <v>32</v>
      </c>
    </row>
    <row r="3" spans="1:12">
      <c r="A3" s="6">
        <v>45659</v>
      </c>
      <c r="B3" s="16" t="s">
        <v>186</v>
      </c>
      <c r="C3" s="16" t="s">
        <v>36</v>
      </c>
      <c r="D3" s="16">
        <v>1000</v>
      </c>
      <c r="E3" s="16" t="s">
        <v>12</v>
      </c>
      <c r="F3" s="16">
        <v>243.3</v>
      </c>
      <c r="G3" s="16">
        <v>245.3</v>
      </c>
      <c r="H3" s="16">
        <v>241</v>
      </c>
      <c r="I3" s="16">
        <v>241.55</v>
      </c>
      <c r="J3" s="5">
        <f t="shared" si="0"/>
        <v>1.75</v>
      </c>
      <c r="K3" s="5">
        <f t="shared" si="1"/>
        <v>1750</v>
      </c>
      <c r="L3" s="16" t="s">
        <v>32</v>
      </c>
    </row>
    <row r="4" spans="1:12">
      <c r="A4" s="6">
        <v>45660</v>
      </c>
      <c r="B4" s="16" t="s">
        <v>186</v>
      </c>
      <c r="C4" s="16" t="s">
        <v>36</v>
      </c>
      <c r="D4" s="16">
        <v>1000</v>
      </c>
      <c r="E4" s="16" t="s">
        <v>12</v>
      </c>
      <c r="F4" s="16">
        <v>240.2</v>
      </c>
      <c r="G4" s="16">
        <v>242.2</v>
      </c>
      <c r="H4" s="16">
        <v>238</v>
      </c>
      <c r="I4" s="16">
        <v>238.7</v>
      </c>
      <c r="J4" s="5">
        <f t="shared" si="0"/>
        <v>1.5</v>
      </c>
      <c r="K4" s="5">
        <f t="shared" si="1"/>
        <v>1500</v>
      </c>
      <c r="L4" s="16" t="s">
        <v>32</v>
      </c>
    </row>
    <row r="5" spans="1:12">
      <c r="A5" s="6">
        <v>45660</v>
      </c>
      <c r="B5" s="16" t="s">
        <v>174</v>
      </c>
      <c r="C5" s="16" t="s">
        <v>36</v>
      </c>
      <c r="D5" s="16">
        <v>1000</v>
      </c>
      <c r="E5" s="16" t="s">
        <v>12</v>
      </c>
      <c r="F5" s="16">
        <v>273.7</v>
      </c>
      <c r="G5" s="16">
        <v>275.7</v>
      </c>
      <c r="H5" s="16">
        <v>271</v>
      </c>
      <c r="I5" s="16">
        <v>273.5</v>
      </c>
      <c r="J5" s="5">
        <f t="shared" si="0"/>
        <v>0.19999999999998863</v>
      </c>
      <c r="K5" s="5">
        <f t="shared" si="1"/>
        <v>199.99999999998863</v>
      </c>
      <c r="L5" s="16" t="s">
        <v>32</v>
      </c>
    </row>
    <row r="6" spans="1:12">
      <c r="A6" s="6">
        <v>45663</v>
      </c>
      <c r="B6" s="16" t="s">
        <v>174</v>
      </c>
      <c r="C6" s="16" t="s">
        <v>36</v>
      </c>
      <c r="D6" s="16">
        <v>1000</v>
      </c>
      <c r="E6" s="16" t="s">
        <v>12</v>
      </c>
      <c r="F6" s="16">
        <v>275</v>
      </c>
      <c r="G6" s="16">
        <v>277</v>
      </c>
      <c r="H6" s="16">
        <v>272</v>
      </c>
      <c r="I6" s="16">
        <v>273.89999999999998</v>
      </c>
      <c r="J6" s="5">
        <f t="shared" si="0"/>
        <v>1.1000000000000227</v>
      </c>
      <c r="K6" s="5">
        <f t="shared" si="1"/>
        <v>1100.0000000000227</v>
      </c>
      <c r="L6" s="16" t="s">
        <v>32</v>
      </c>
    </row>
    <row r="7" spans="1:12">
      <c r="A7" s="6">
        <v>45663</v>
      </c>
      <c r="B7" s="16" t="s">
        <v>181</v>
      </c>
      <c r="C7" s="16" t="s">
        <v>36</v>
      </c>
      <c r="D7" s="16">
        <v>250</v>
      </c>
      <c r="E7" s="16" t="s">
        <v>12</v>
      </c>
      <c r="F7" s="16">
        <v>311</v>
      </c>
      <c r="G7" s="16">
        <v>316</v>
      </c>
      <c r="H7" s="16">
        <v>305</v>
      </c>
      <c r="I7" s="16">
        <v>316</v>
      </c>
      <c r="J7" s="5">
        <f t="shared" si="0"/>
        <v>-5</v>
      </c>
      <c r="K7" s="5">
        <f t="shared" si="1"/>
        <v>-1250</v>
      </c>
      <c r="L7" s="16" t="s">
        <v>33</v>
      </c>
    </row>
    <row r="8" spans="1:12">
      <c r="A8" s="6">
        <v>45664</v>
      </c>
      <c r="B8" s="16" t="s">
        <v>177</v>
      </c>
      <c r="C8" s="16" t="s">
        <v>35</v>
      </c>
      <c r="D8" s="16">
        <v>10</v>
      </c>
      <c r="E8" s="16" t="s">
        <v>12</v>
      </c>
      <c r="F8" s="16">
        <v>6300</v>
      </c>
      <c r="G8" s="16">
        <v>6440</v>
      </c>
      <c r="H8" s="16">
        <v>6150</v>
      </c>
      <c r="I8" s="16">
        <v>6440</v>
      </c>
      <c r="J8" s="5">
        <f t="shared" si="0"/>
        <v>-140</v>
      </c>
      <c r="K8" s="5">
        <f t="shared" si="1"/>
        <v>-1400</v>
      </c>
      <c r="L8" s="16" t="s">
        <v>33</v>
      </c>
    </row>
    <row r="9" spans="1:12">
      <c r="A9" s="6">
        <v>45665</v>
      </c>
      <c r="B9" s="16" t="s">
        <v>37</v>
      </c>
      <c r="C9" s="16" t="s">
        <v>36</v>
      </c>
      <c r="D9" s="16">
        <v>10</v>
      </c>
      <c r="E9" s="16" t="s">
        <v>10</v>
      </c>
      <c r="F9" s="16">
        <v>91100</v>
      </c>
      <c r="G9" s="16">
        <v>90600</v>
      </c>
      <c r="H9" s="16">
        <v>91800</v>
      </c>
      <c r="I9" s="16">
        <v>91590</v>
      </c>
      <c r="J9" s="5">
        <f t="shared" si="0"/>
        <v>490</v>
      </c>
      <c r="K9" s="5">
        <f t="shared" si="1"/>
        <v>4900</v>
      </c>
      <c r="L9" s="16" t="s">
        <v>32</v>
      </c>
    </row>
    <row r="10" spans="1:12">
      <c r="A10" s="6">
        <v>45666</v>
      </c>
      <c r="B10" s="16" t="s">
        <v>37</v>
      </c>
      <c r="C10" s="16" t="s">
        <v>36</v>
      </c>
      <c r="D10" s="16">
        <v>10</v>
      </c>
      <c r="E10" s="16" t="s">
        <v>10</v>
      </c>
      <c r="F10" s="16">
        <v>91650</v>
      </c>
      <c r="G10" s="16">
        <v>91150</v>
      </c>
      <c r="H10" s="16">
        <v>92300</v>
      </c>
      <c r="I10" s="16">
        <v>92070</v>
      </c>
      <c r="J10" s="5">
        <f t="shared" si="0"/>
        <v>420</v>
      </c>
      <c r="K10" s="5">
        <f t="shared" si="1"/>
        <v>4200</v>
      </c>
      <c r="L10" s="16" t="s">
        <v>32</v>
      </c>
    </row>
    <row r="11" spans="1:12">
      <c r="A11" s="6">
        <v>45667</v>
      </c>
      <c r="B11" s="16" t="s">
        <v>172</v>
      </c>
      <c r="C11" s="16" t="s">
        <v>36</v>
      </c>
      <c r="D11" s="16">
        <v>50</v>
      </c>
      <c r="E11" s="16" t="s">
        <v>10</v>
      </c>
      <c r="F11" s="16">
        <v>5380</v>
      </c>
      <c r="G11" s="16">
        <v>5320</v>
      </c>
      <c r="H11" s="16">
        <v>5470</v>
      </c>
      <c r="I11" s="16">
        <v>5410</v>
      </c>
      <c r="J11" s="5">
        <f t="shared" si="0"/>
        <v>30</v>
      </c>
      <c r="K11" s="5">
        <f t="shared" si="1"/>
        <v>1500</v>
      </c>
      <c r="L11" s="16" t="s">
        <v>32</v>
      </c>
    </row>
    <row r="12" spans="1:12">
      <c r="A12" s="6">
        <v>45667</v>
      </c>
      <c r="B12" s="16" t="s">
        <v>174</v>
      </c>
      <c r="C12" s="16" t="s">
        <v>36</v>
      </c>
      <c r="D12" s="16">
        <v>1000</v>
      </c>
      <c r="E12" s="16" t="s">
        <v>10</v>
      </c>
      <c r="F12" s="16">
        <v>272.95</v>
      </c>
      <c r="G12" s="16">
        <v>275.5</v>
      </c>
      <c r="H12" s="16">
        <v>270.8</v>
      </c>
      <c r="I12" s="16">
        <v>273.7</v>
      </c>
      <c r="J12" s="5">
        <f t="shared" si="0"/>
        <v>0.75</v>
      </c>
      <c r="K12" s="5">
        <f t="shared" si="1"/>
        <v>750</v>
      </c>
      <c r="L12" s="16" t="s">
        <v>32</v>
      </c>
    </row>
    <row r="13" spans="1:12">
      <c r="A13" s="6">
        <v>45667</v>
      </c>
      <c r="B13" s="16" t="s">
        <v>37</v>
      </c>
      <c r="C13" s="16" t="s">
        <v>36</v>
      </c>
      <c r="D13" s="16">
        <v>10</v>
      </c>
      <c r="E13" s="16" t="s">
        <v>10</v>
      </c>
      <c r="F13" s="16">
        <v>92300</v>
      </c>
      <c r="G13" s="16">
        <v>92000</v>
      </c>
      <c r="H13" s="16">
        <v>92800</v>
      </c>
      <c r="I13" s="16">
        <v>92610</v>
      </c>
      <c r="J13" s="5">
        <f t="shared" si="0"/>
        <v>310</v>
      </c>
      <c r="K13" s="5">
        <f t="shared" si="1"/>
        <v>3100</v>
      </c>
      <c r="L13" s="16" t="s">
        <v>32</v>
      </c>
    </row>
    <row r="14" spans="1:12">
      <c r="A14" s="6">
        <v>45670</v>
      </c>
      <c r="B14" s="16" t="s">
        <v>174</v>
      </c>
      <c r="C14" s="16" t="s">
        <v>36</v>
      </c>
      <c r="D14" s="16">
        <v>1000</v>
      </c>
      <c r="E14" s="16" t="s">
        <v>10</v>
      </c>
      <c r="F14" s="16">
        <v>274.5</v>
      </c>
      <c r="G14" s="16">
        <v>272.5</v>
      </c>
      <c r="H14" s="16">
        <v>277</v>
      </c>
      <c r="I14" s="16">
        <v>275.2</v>
      </c>
      <c r="J14" s="5">
        <f t="shared" si="0"/>
        <v>0.69999999999998863</v>
      </c>
      <c r="K14" s="5">
        <f t="shared" si="1"/>
        <v>699.99999999998863</v>
      </c>
      <c r="L14" s="16" t="s">
        <v>32</v>
      </c>
    </row>
    <row r="15" spans="1:12">
      <c r="A15" s="6">
        <v>45670</v>
      </c>
      <c r="B15" s="16" t="s">
        <v>177</v>
      </c>
      <c r="C15" s="16" t="s">
        <v>36</v>
      </c>
      <c r="D15" s="16">
        <v>10</v>
      </c>
      <c r="E15" s="16" t="s">
        <v>12</v>
      </c>
      <c r="F15" s="16">
        <v>6690</v>
      </c>
      <c r="G15" s="16">
        <v>6750</v>
      </c>
      <c r="H15" s="16">
        <v>6590</v>
      </c>
      <c r="I15" s="16">
        <v>6630</v>
      </c>
      <c r="J15" s="5">
        <f t="shared" si="0"/>
        <v>60</v>
      </c>
      <c r="K15" s="5">
        <f t="shared" si="1"/>
        <v>600</v>
      </c>
      <c r="L15" s="16" t="s">
        <v>32</v>
      </c>
    </row>
    <row r="16" spans="1:12">
      <c r="A16" s="6">
        <v>45671</v>
      </c>
      <c r="B16" s="16" t="s">
        <v>182</v>
      </c>
      <c r="C16" s="16" t="s">
        <v>36</v>
      </c>
      <c r="D16" s="16">
        <v>50</v>
      </c>
      <c r="E16" s="16" t="s">
        <v>12</v>
      </c>
      <c r="F16" s="16">
        <v>2795</v>
      </c>
      <c r="G16" s="16">
        <v>2830</v>
      </c>
      <c r="H16" s="16">
        <v>2720</v>
      </c>
      <c r="I16" s="16">
        <v>2780</v>
      </c>
      <c r="J16" s="5">
        <f t="shared" si="0"/>
        <v>15</v>
      </c>
      <c r="K16" s="5">
        <f t="shared" si="1"/>
        <v>750</v>
      </c>
      <c r="L16" s="16" t="s">
        <v>32</v>
      </c>
    </row>
    <row r="17" spans="1:12">
      <c r="A17" s="6">
        <v>45671</v>
      </c>
      <c r="B17" s="16" t="s">
        <v>174</v>
      </c>
      <c r="C17" s="16" t="s">
        <v>36</v>
      </c>
      <c r="D17" s="16">
        <v>1000</v>
      </c>
      <c r="E17" s="16" t="s">
        <v>10</v>
      </c>
      <c r="F17" s="16">
        <v>273.3</v>
      </c>
      <c r="G17" s="16" t="s">
        <v>199</v>
      </c>
      <c r="H17" s="16">
        <v>276</v>
      </c>
      <c r="I17" s="16">
        <v>273.85000000000002</v>
      </c>
      <c r="J17" s="5">
        <f t="shared" si="0"/>
        <v>0.55000000000001137</v>
      </c>
      <c r="K17" s="5">
        <f t="shared" si="1"/>
        <v>550.00000000001137</v>
      </c>
      <c r="L17" s="16" t="s">
        <v>32</v>
      </c>
    </row>
    <row r="18" spans="1:12">
      <c r="A18" s="6">
        <v>45671</v>
      </c>
      <c r="B18" s="16" t="s">
        <v>177</v>
      </c>
      <c r="C18" s="16" t="s">
        <v>36</v>
      </c>
      <c r="D18" s="16">
        <v>10</v>
      </c>
      <c r="E18" s="16" t="s">
        <v>12</v>
      </c>
      <c r="F18" s="16">
        <v>6690</v>
      </c>
      <c r="G18" s="16">
        <v>6750</v>
      </c>
      <c r="H18" s="16">
        <v>6600</v>
      </c>
      <c r="I18" s="16">
        <v>6645</v>
      </c>
      <c r="J18" s="5">
        <f t="shared" si="0"/>
        <v>45</v>
      </c>
      <c r="K18" s="5">
        <f t="shared" si="1"/>
        <v>450</v>
      </c>
      <c r="L18" s="16" t="s">
        <v>32</v>
      </c>
    </row>
    <row r="19" spans="1:12">
      <c r="A19" s="6">
        <v>45671</v>
      </c>
      <c r="B19" s="16" t="s">
        <v>37</v>
      </c>
      <c r="C19" s="16" t="s">
        <v>36</v>
      </c>
      <c r="D19" s="16">
        <v>10</v>
      </c>
      <c r="E19" s="16" t="s">
        <v>10</v>
      </c>
      <c r="F19" s="16">
        <v>90400</v>
      </c>
      <c r="G19" s="16">
        <v>89900</v>
      </c>
      <c r="H19" s="16">
        <v>91200</v>
      </c>
      <c r="I19" s="16">
        <v>90905</v>
      </c>
      <c r="J19" s="5">
        <f t="shared" si="0"/>
        <v>505</v>
      </c>
      <c r="K19" s="5">
        <f t="shared" si="1"/>
        <v>5050</v>
      </c>
      <c r="L19" s="16" t="s">
        <v>32</v>
      </c>
    </row>
    <row r="20" spans="1:12">
      <c r="A20" s="6">
        <v>45672</v>
      </c>
      <c r="B20" s="16" t="s">
        <v>177</v>
      </c>
      <c r="C20" s="16" t="s">
        <v>36</v>
      </c>
      <c r="D20" s="16">
        <v>10</v>
      </c>
      <c r="E20" s="16" t="s">
        <v>12</v>
      </c>
      <c r="F20" s="16">
        <v>6660</v>
      </c>
      <c r="G20" s="16">
        <v>6750</v>
      </c>
      <c r="H20" s="16">
        <v>6520</v>
      </c>
      <c r="I20" s="16">
        <v>6620</v>
      </c>
      <c r="J20" s="5">
        <f t="shared" si="0"/>
        <v>40</v>
      </c>
      <c r="K20" s="5">
        <f t="shared" si="1"/>
        <v>400</v>
      </c>
      <c r="L20" s="16" t="s">
        <v>32</v>
      </c>
    </row>
    <row r="21" spans="1:12">
      <c r="A21" s="6">
        <v>45672</v>
      </c>
      <c r="B21" s="16" t="s">
        <v>174</v>
      </c>
      <c r="C21" s="16" t="s">
        <v>36</v>
      </c>
      <c r="D21" s="16">
        <v>1000</v>
      </c>
      <c r="E21" s="16" t="s">
        <v>10</v>
      </c>
      <c r="F21" s="16">
        <v>272</v>
      </c>
      <c r="G21" s="16">
        <v>269.5</v>
      </c>
      <c r="H21" s="16">
        <v>275</v>
      </c>
      <c r="I21" s="16">
        <v>273.89999999999998</v>
      </c>
      <c r="J21" s="5">
        <f t="shared" si="0"/>
        <v>1.8999999999999773</v>
      </c>
      <c r="K21" s="5">
        <f t="shared" si="1"/>
        <v>1899.9999999999773</v>
      </c>
      <c r="L21" s="16" t="s">
        <v>32</v>
      </c>
    </row>
    <row r="22" spans="1:12">
      <c r="A22" s="6">
        <v>45673</v>
      </c>
      <c r="B22" s="16" t="s">
        <v>174</v>
      </c>
      <c r="C22" s="16" t="s">
        <v>36</v>
      </c>
      <c r="D22" s="16">
        <v>1000</v>
      </c>
      <c r="E22" s="16" t="s">
        <v>10</v>
      </c>
      <c r="F22" s="16">
        <v>273.5</v>
      </c>
      <c r="G22" s="16">
        <v>271.5</v>
      </c>
      <c r="H22" s="16">
        <v>276</v>
      </c>
      <c r="I22" s="16">
        <v>274.5</v>
      </c>
      <c r="J22" s="5">
        <f t="shared" si="0"/>
        <v>1</v>
      </c>
      <c r="K22" s="5">
        <f t="shared" si="1"/>
        <v>1000</v>
      </c>
      <c r="L22" s="16" t="s">
        <v>32</v>
      </c>
    </row>
    <row r="23" spans="1:12">
      <c r="A23" s="6">
        <v>45673</v>
      </c>
      <c r="B23" s="16" t="s">
        <v>37</v>
      </c>
      <c r="C23" s="16" t="s">
        <v>36</v>
      </c>
      <c r="D23" s="16">
        <v>10</v>
      </c>
      <c r="E23" s="16" t="s">
        <v>10</v>
      </c>
      <c r="F23" s="16">
        <v>93300</v>
      </c>
      <c r="G23" s="16">
        <v>92700</v>
      </c>
      <c r="H23" s="16">
        <v>94000</v>
      </c>
      <c r="I23" s="16">
        <v>93450</v>
      </c>
      <c r="J23" s="5">
        <f t="shared" si="0"/>
        <v>150</v>
      </c>
      <c r="K23" s="5">
        <f t="shared" si="1"/>
        <v>1500</v>
      </c>
      <c r="L23" s="16" t="s">
        <v>32</v>
      </c>
    </row>
    <row r="24" spans="1:12">
      <c r="A24" s="6">
        <v>45673</v>
      </c>
      <c r="B24" s="16" t="s">
        <v>181</v>
      </c>
      <c r="C24" s="16" t="s">
        <v>36</v>
      </c>
      <c r="D24" s="16">
        <v>250</v>
      </c>
      <c r="E24" s="16" t="s">
        <v>10</v>
      </c>
      <c r="F24" s="16">
        <v>352</v>
      </c>
      <c r="G24" s="16">
        <v>247</v>
      </c>
      <c r="H24" s="16">
        <v>260</v>
      </c>
      <c r="I24" s="16">
        <v>357</v>
      </c>
      <c r="J24" s="5">
        <f t="shared" si="0"/>
        <v>5</v>
      </c>
      <c r="K24" s="5">
        <f t="shared" si="1"/>
        <v>1250</v>
      </c>
      <c r="L24" s="16" t="s">
        <v>32</v>
      </c>
    </row>
    <row r="25" spans="1:12">
      <c r="A25" s="6">
        <v>45673</v>
      </c>
      <c r="B25" s="16" t="s">
        <v>172</v>
      </c>
      <c r="C25" s="16" t="s">
        <v>36</v>
      </c>
      <c r="D25" s="16">
        <v>50</v>
      </c>
      <c r="E25" s="16" t="s">
        <v>10</v>
      </c>
      <c r="F25" s="16">
        <v>5440</v>
      </c>
      <c r="G25" s="16">
        <v>5390</v>
      </c>
      <c r="H25" s="16">
        <v>5520</v>
      </c>
      <c r="I25" s="16">
        <v>5520</v>
      </c>
      <c r="J25" s="5">
        <f t="shared" si="0"/>
        <v>80</v>
      </c>
      <c r="K25" s="5">
        <f t="shared" si="1"/>
        <v>4000</v>
      </c>
      <c r="L25" s="16" t="s">
        <v>32</v>
      </c>
    </row>
    <row r="26" spans="1:12">
      <c r="A26" s="6">
        <v>45674</v>
      </c>
      <c r="B26" s="16" t="s">
        <v>174</v>
      </c>
      <c r="C26" s="16" t="s">
        <v>36</v>
      </c>
      <c r="D26" s="16">
        <v>1000</v>
      </c>
      <c r="E26" s="16" t="s">
        <v>10</v>
      </c>
      <c r="F26" s="16">
        <v>275.7</v>
      </c>
      <c r="G26" s="16">
        <v>273.7</v>
      </c>
      <c r="H26" s="16">
        <v>278</v>
      </c>
      <c r="I26" s="16">
        <v>277.60000000000002</v>
      </c>
      <c r="J26" s="5">
        <f t="shared" si="0"/>
        <v>1.9000000000000341</v>
      </c>
      <c r="K26" s="5">
        <f t="shared" si="1"/>
        <v>1900.0000000000341</v>
      </c>
      <c r="L26" s="16" t="s">
        <v>32</v>
      </c>
    </row>
    <row r="27" spans="1:12">
      <c r="A27" s="6">
        <v>45674</v>
      </c>
      <c r="B27" s="16" t="s">
        <v>172</v>
      </c>
      <c r="C27" s="16" t="s">
        <v>35</v>
      </c>
      <c r="D27" s="16">
        <v>50</v>
      </c>
      <c r="E27" s="16" t="s">
        <v>10</v>
      </c>
      <c r="F27" s="16">
        <v>5420</v>
      </c>
      <c r="G27" s="16">
        <v>5380</v>
      </c>
      <c r="H27" s="16">
        <v>5600</v>
      </c>
      <c r="I27" s="16">
        <v>5445</v>
      </c>
      <c r="J27" s="5">
        <f t="shared" si="0"/>
        <v>25</v>
      </c>
      <c r="K27" s="5">
        <f t="shared" si="1"/>
        <v>1250</v>
      </c>
      <c r="L27" s="16" t="s">
        <v>32</v>
      </c>
    </row>
    <row r="28" spans="1:12">
      <c r="A28" s="6">
        <v>45674</v>
      </c>
      <c r="B28" s="16" t="s">
        <v>37</v>
      </c>
      <c r="C28" s="16" t="s">
        <v>36</v>
      </c>
      <c r="D28" s="16">
        <v>10</v>
      </c>
      <c r="E28" s="16" t="s">
        <v>10</v>
      </c>
      <c r="F28" s="16">
        <v>92000</v>
      </c>
      <c r="G28" s="16">
        <v>91600</v>
      </c>
      <c r="H28" s="16">
        <v>92800</v>
      </c>
      <c r="I28" s="16">
        <v>92170</v>
      </c>
      <c r="J28" s="5">
        <f t="shared" si="0"/>
        <v>170</v>
      </c>
      <c r="K28" s="5">
        <f t="shared" si="1"/>
        <v>1700</v>
      </c>
      <c r="L28" s="16" t="s">
        <v>32</v>
      </c>
    </row>
    <row r="29" spans="1:12">
      <c r="A29" s="6">
        <v>45677</v>
      </c>
      <c r="B29" s="16" t="s">
        <v>174</v>
      </c>
      <c r="C29" s="16" t="s">
        <v>36</v>
      </c>
      <c r="D29" s="16">
        <v>1000</v>
      </c>
      <c r="E29" s="16" t="s">
        <v>10</v>
      </c>
      <c r="F29" s="16">
        <v>277.39999999999998</v>
      </c>
      <c r="G29" s="16">
        <v>275.89999999999998</v>
      </c>
      <c r="H29" s="16">
        <v>280</v>
      </c>
      <c r="I29" s="16">
        <v>278.64999999999998</v>
      </c>
      <c r="J29" s="5">
        <f t="shared" si="0"/>
        <v>1.25</v>
      </c>
      <c r="K29" s="5">
        <f t="shared" si="1"/>
        <v>1250</v>
      </c>
      <c r="L29" s="16" t="s">
        <v>32</v>
      </c>
    </row>
    <row r="30" spans="1:12">
      <c r="A30" s="6">
        <v>45677</v>
      </c>
      <c r="B30" s="16" t="s">
        <v>42</v>
      </c>
      <c r="C30" s="16" t="s">
        <v>36</v>
      </c>
      <c r="D30" s="16">
        <v>20</v>
      </c>
      <c r="E30" s="16" t="s">
        <v>12</v>
      </c>
      <c r="F30" s="16">
        <v>78720</v>
      </c>
      <c r="G30" s="16">
        <v>79020</v>
      </c>
      <c r="H30" s="16">
        <v>78400</v>
      </c>
      <c r="I30" s="16">
        <v>78560</v>
      </c>
      <c r="J30" s="5">
        <f t="shared" si="0"/>
        <v>160</v>
      </c>
      <c r="K30" s="5">
        <f t="shared" si="1"/>
        <v>3200</v>
      </c>
      <c r="L30" s="16" t="s">
        <v>32</v>
      </c>
    </row>
    <row r="31" spans="1:12">
      <c r="A31" s="6">
        <v>45678</v>
      </c>
      <c r="B31" s="16" t="s">
        <v>174</v>
      </c>
      <c r="C31" s="16" t="s">
        <v>36</v>
      </c>
      <c r="D31" s="16">
        <v>1000</v>
      </c>
      <c r="E31" s="16" t="s">
        <v>10</v>
      </c>
      <c r="F31" s="16">
        <v>278.39999999999998</v>
      </c>
      <c r="G31" s="16">
        <v>276.39999999999998</v>
      </c>
      <c r="H31" s="16">
        <v>280</v>
      </c>
      <c r="I31" s="16">
        <v>276.39999999999998</v>
      </c>
      <c r="J31" s="5">
        <f t="shared" si="0"/>
        <v>-2</v>
      </c>
      <c r="K31" s="5">
        <f t="shared" si="1"/>
        <v>-2000</v>
      </c>
      <c r="L31" s="16" t="s">
        <v>33</v>
      </c>
    </row>
    <row r="32" spans="1:12">
      <c r="A32" s="6">
        <v>45678</v>
      </c>
      <c r="B32" s="16" t="s">
        <v>37</v>
      </c>
      <c r="C32" s="16" t="s">
        <v>36</v>
      </c>
      <c r="D32" s="16">
        <v>10</v>
      </c>
      <c r="E32" s="16" t="s">
        <v>10</v>
      </c>
      <c r="F32" s="16">
        <v>91650</v>
      </c>
      <c r="G32" s="16">
        <v>91150</v>
      </c>
      <c r="H32" s="16">
        <v>92400</v>
      </c>
      <c r="I32" s="16">
        <v>92085</v>
      </c>
      <c r="J32" s="5">
        <f t="shared" si="0"/>
        <v>435</v>
      </c>
      <c r="K32" s="5">
        <f t="shared" si="1"/>
        <v>4350</v>
      </c>
      <c r="L32" s="16" t="s">
        <v>32</v>
      </c>
    </row>
    <row r="33" spans="1:12">
      <c r="A33" s="6">
        <v>45678</v>
      </c>
      <c r="B33" s="16" t="s">
        <v>42</v>
      </c>
      <c r="C33" s="16" t="s">
        <v>36</v>
      </c>
      <c r="D33" s="16">
        <v>20</v>
      </c>
      <c r="E33" s="16" t="s">
        <v>10</v>
      </c>
      <c r="F33" s="16">
        <v>79000</v>
      </c>
      <c r="G33" s="16">
        <v>78800</v>
      </c>
      <c r="H33" s="16">
        <v>79300</v>
      </c>
      <c r="I33" s="16">
        <v>79200</v>
      </c>
      <c r="J33" s="5">
        <f t="shared" si="0"/>
        <v>200</v>
      </c>
      <c r="K33" s="5">
        <f t="shared" si="1"/>
        <v>4000</v>
      </c>
      <c r="L33" s="16" t="s">
        <v>32</v>
      </c>
    </row>
    <row r="34" spans="1:12">
      <c r="A34" s="6">
        <v>45678</v>
      </c>
      <c r="B34" s="16" t="s">
        <v>172</v>
      </c>
      <c r="C34" s="16" t="s">
        <v>36</v>
      </c>
      <c r="D34" s="16">
        <v>50</v>
      </c>
      <c r="E34" s="16" t="s">
        <v>10</v>
      </c>
      <c r="F34" s="16">
        <v>5500</v>
      </c>
      <c r="G34" s="16">
        <v>5440</v>
      </c>
      <c r="H34" s="16">
        <v>5580</v>
      </c>
      <c r="I34" s="16">
        <v>5530</v>
      </c>
      <c r="J34" s="5">
        <f t="shared" si="0"/>
        <v>30</v>
      </c>
      <c r="K34" s="5">
        <f t="shared" si="1"/>
        <v>1500</v>
      </c>
      <c r="L34" s="16" t="s">
        <v>32</v>
      </c>
    </row>
    <row r="35" spans="1:12">
      <c r="A35" s="6">
        <v>45679</v>
      </c>
      <c r="B35" s="16" t="s">
        <v>181</v>
      </c>
      <c r="C35" s="16" t="s">
        <v>36</v>
      </c>
      <c r="D35" s="16">
        <v>250</v>
      </c>
      <c r="E35" s="16" t="s">
        <v>12</v>
      </c>
      <c r="F35" s="16">
        <v>291</v>
      </c>
      <c r="G35" s="16">
        <v>295</v>
      </c>
      <c r="H35" s="16">
        <v>282</v>
      </c>
      <c r="I35" s="16">
        <v>289.5</v>
      </c>
      <c r="J35" s="5">
        <f t="shared" si="0"/>
        <v>1.5</v>
      </c>
      <c r="K35" s="5">
        <f t="shared" si="1"/>
        <v>375</v>
      </c>
      <c r="L35" s="16" t="s">
        <v>32</v>
      </c>
    </row>
    <row r="36" spans="1:12">
      <c r="A36" s="6">
        <v>45680</v>
      </c>
      <c r="B36" s="16" t="s">
        <v>42</v>
      </c>
      <c r="C36" s="16" t="s">
        <v>36</v>
      </c>
      <c r="D36" s="16">
        <v>20</v>
      </c>
      <c r="E36" s="16" t="s">
        <v>12</v>
      </c>
      <c r="F36" s="16">
        <v>79400</v>
      </c>
      <c r="G36" s="16">
        <v>79550</v>
      </c>
      <c r="H36" s="16">
        <v>79200</v>
      </c>
      <c r="I36" s="16">
        <v>79550</v>
      </c>
      <c r="J36" s="5">
        <f t="shared" si="0"/>
        <v>-150</v>
      </c>
      <c r="K36" s="5">
        <f t="shared" si="1"/>
        <v>-3000</v>
      </c>
      <c r="L36" s="16" t="s">
        <v>33</v>
      </c>
    </row>
    <row r="37" spans="1:12">
      <c r="A37" s="6">
        <v>45680</v>
      </c>
      <c r="B37" s="16" t="s">
        <v>186</v>
      </c>
      <c r="C37" s="16" t="s">
        <v>36</v>
      </c>
      <c r="D37" s="16">
        <v>1000</v>
      </c>
      <c r="E37" s="16" t="s">
        <v>12</v>
      </c>
      <c r="F37" s="16">
        <v>252.3</v>
      </c>
      <c r="G37" s="16">
        <v>254.3</v>
      </c>
      <c r="H37" s="16">
        <v>249</v>
      </c>
      <c r="I37" s="16">
        <v>254.3</v>
      </c>
      <c r="J37" s="5">
        <f t="shared" si="0"/>
        <v>-2</v>
      </c>
      <c r="K37" s="5">
        <f t="shared" si="1"/>
        <v>-2000</v>
      </c>
      <c r="L37" s="16" t="s">
        <v>33</v>
      </c>
    </row>
    <row r="38" spans="1:12">
      <c r="A38" s="6">
        <v>45681</v>
      </c>
      <c r="B38" s="16" t="s">
        <v>37</v>
      </c>
      <c r="C38" s="16" t="s">
        <v>36</v>
      </c>
      <c r="D38" s="16">
        <v>10</v>
      </c>
      <c r="E38" s="16" t="s">
        <v>115</v>
      </c>
      <c r="F38" s="16">
        <v>92000</v>
      </c>
      <c r="G38" s="16">
        <v>91600</v>
      </c>
      <c r="H38" s="16">
        <v>92700</v>
      </c>
      <c r="I38" s="16">
        <v>92285</v>
      </c>
      <c r="J38" s="5">
        <f t="shared" si="0"/>
        <v>285</v>
      </c>
      <c r="K38" s="5">
        <f t="shared" si="1"/>
        <v>2850</v>
      </c>
      <c r="L38" s="16" t="s">
        <v>32</v>
      </c>
    </row>
    <row r="39" spans="1:12">
      <c r="A39" s="6">
        <v>45681</v>
      </c>
      <c r="B39" s="16" t="s">
        <v>177</v>
      </c>
      <c r="C39" s="16" t="s">
        <v>36</v>
      </c>
      <c r="D39" s="16">
        <v>10</v>
      </c>
      <c r="E39" s="16" t="s">
        <v>12</v>
      </c>
      <c r="F39" s="16">
        <v>6480</v>
      </c>
      <c r="G39" s="16">
        <v>6580</v>
      </c>
      <c r="H39" s="16">
        <v>6350</v>
      </c>
      <c r="I39" s="16">
        <v>6450</v>
      </c>
      <c r="J39" s="5">
        <f t="shared" si="0"/>
        <v>30</v>
      </c>
      <c r="K39" s="5">
        <f t="shared" si="1"/>
        <v>300</v>
      </c>
      <c r="L39" s="16" t="s">
        <v>32</v>
      </c>
    </row>
    <row r="40" spans="1:12">
      <c r="A40" s="6">
        <v>45684</v>
      </c>
      <c r="B40" s="16" t="s">
        <v>181</v>
      </c>
      <c r="C40" s="16" t="s">
        <v>36</v>
      </c>
      <c r="D40" s="16">
        <v>250</v>
      </c>
      <c r="E40" s="16" t="s">
        <v>10</v>
      </c>
      <c r="F40" s="16">
        <v>285</v>
      </c>
      <c r="G40" s="16">
        <v>280</v>
      </c>
      <c r="H40" s="16">
        <v>293</v>
      </c>
      <c r="I40" s="16">
        <v>280</v>
      </c>
      <c r="J40" s="5">
        <f t="shared" si="0"/>
        <v>-5</v>
      </c>
      <c r="K40" s="5">
        <f t="shared" si="1"/>
        <v>-1250</v>
      </c>
      <c r="L40" s="16" t="s">
        <v>33</v>
      </c>
    </row>
    <row r="41" spans="1:12">
      <c r="A41" s="6">
        <v>45685</v>
      </c>
      <c r="B41" s="16" t="s">
        <v>186</v>
      </c>
      <c r="C41" s="16" t="s">
        <v>35</v>
      </c>
      <c r="D41" s="16">
        <v>1000</v>
      </c>
      <c r="E41" s="16" t="s">
        <v>12</v>
      </c>
      <c r="F41" s="16">
        <v>248.5</v>
      </c>
      <c r="G41" s="16">
        <v>250.5</v>
      </c>
      <c r="H41" s="16">
        <v>246</v>
      </c>
      <c r="I41" s="16">
        <v>246.75</v>
      </c>
      <c r="J41" s="5">
        <f t="shared" si="0"/>
        <v>1.75</v>
      </c>
      <c r="K41" s="5">
        <f t="shared" si="1"/>
        <v>1750</v>
      </c>
      <c r="L41" s="16" t="s">
        <v>32</v>
      </c>
    </row>
    <row r="42" spans="1:12">
      <c r="A42" s="6">
        <v>45686</v>
      </c>
      <c r="B42" s="16" t="s">
        <v>186</v>
      </c>
      <c r="C42" s="16" t="s">
        <v>36</v>
      </c>
      <c r="D42" s="16">
        <v>1000</v>
      </c>
      <c r="E42" s="16" t="s">
        <v>12</v>
      </c>
      <c r="F42" s="16">
        <v>249.6</v>
      </c>
      <c r="G42" s="16">
        <v>252</v>
      </c>
      <c r="H42" s="16">
        <v>246</v>
      </c>
      <c r="I42" s="16">
        <v>252</v>
      </c>
      <c r="J42" s="5">
        <f t="shared" si="0"/>
        <v>-2.4000000000000057</v>
      </c>
      <c r="K42" s="5">
        <f t="shared" si="1"/>
        <v>-2400.0000000000055</v>
      </c>
      <c r="L42" s="16" t="s">
        <v>33</v>
      </c>
    </row>
    <row r="43" spans="1:12">
      <c r="A43" s="6">
        <v>45687</v>
      </c>
      <c r="B43" s="16" t="s">
        <v>174</v>
      </c>
      <c r="C43" s="16" t="s">
        <v>36</v>
      </c>
      <c r="D43" s="16">
        <v>1000</v>
      </c>
      <c r="E43" s="16" t="s">
        <v>10</v>
      </c>
      <c r="F43" s="16">
        <v>266.3</v>
      </c>
      <c r="G43" s="16">
        <v>264</v>
      </c>
      <c r="H43" s="16">
        <v>270</v>
      </c>
      <c r="I43" s="16">
        <v>268.25</v>
      </c>
      <c r="J43" s="5">
        <f t="shared" si="0"/>
        <v>1.9499999999999886</v>
      </c>
      <c r="K43" s="5">
        <f t="shared" si="1"/>
        <v>1949.9999999999886</v>
      </c>
      <c r="L43" s="16" t="s">
        <v>32</v>
      </c>
    </row>
    <row r="44" spans="1:12">
      <c r="K44" s="5"/>
    </row>
    <row r="46" spans="1:12">
      <c r="F46" s="36" t="s">
        <v>213</v>
      </c>
      <c r="G46" s="37"/>
      <c r="H46" s="37"/>
      <c r="I46" s="37"/>
      <c r="J46" s="37"/>
      <c r="K46" s="37"/>
      <c r="L46" s="38"/>
    </row>
    <row r="47" spans="1:12">
      <c r="F47" s="18" t="s">
        <v>21</v>
      </c>
      <c r="G47" s="7" t="s">
        <v>22</v>
      </c>
      <c r="H47" s="7" t="s">
        <v>23</v>
      </c>
      <c r="I47" s="7" t="s">
        <v>24</v>
      </c>
      <c r="J47" s="7" t="s">
        <v>25</v>
      </c>
      <c r="K47" s="7" t="s">
        <v>26</v>
      </c>
      <c r="L47" s="8" t="s">
        <v>27</v>
      </c>
    </row>
    <row r="48" spans="1:12">
      <c r="F48" s="19" t="s">
        <v>155</v>
      </c>
      <c r="G48" s="9">
        <v>42</v>
      </c>
      <c r="H48" s="9"/>
      <c r="I48" s="9">
        <v>42</v>
      </c>
      <c r="J48" s="10">
        <v>35</v>
      </c>
      <c r="K48" s="11">
        <f t="shared" ref="K48" si="2">+J48/I48</f>
        <v>0.83333333333333337</v>
      </c>
      <c r="L48" s="12">
        <v>52475</v>
      </c>
    </row>
    <row r="49" spans="6:12">
      <c r="F49" s="20"/>
      <c r="G49" s="13"/>
      <c r="H49" s="13"/>
      <c r="I49" s="13"/>
      <c r="J49" s="13"/>
      <c r="K49" s="14"/>
      <c r="L49" s="15"/>
    </row>
  </sheetData>
  <mergeCells count="1">
    <mergeCell ref="F46:L4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L43"/>
  <sheetViews>
    <sheetView topLeftCell="A10" workbookViewId="0">
      <selection activeCell="E22" sqref="E22:K22"/>
    </sheetView>
  </sheetViews>
  <sheetFormatPr defaultRowHeight="15"/>
  <cols>
    <col min="1" max="1" width="12.85546875" customWidth="1"/>
    <col min="2" max="2" width="16.42578125" customWidth="1"/>
    <col min="3" max="3" width="16.28515625" customWidth="1"/>
    <col min="4" max="4" width="15.140625" customWidth="1"/>
    <col min="5" max="5" width="19" customWidth="1"/>
    <col min="6" max="6" width="14.7109375" customWidth="1"/>
    <col min="7" max="7" width="15.28515625" customWidth="1"/>
    <col min="8" max="8" width="14.85546875" customWidth="1"/>
    <col min="9" max="9" width="15.28515625" customWidth="1"/>
  </cols>
  <sheetData>
    <row r="1" spans="1:12">
      <c r="A1" s="1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45691</v>
      </c>
      <c r="B2" s="16" t="s">
        <v>37</v>
      </c>
      <c r="C2" s="16" t="s">
        <v>10</v>
      </c>
      <c r="D2" s="16">
        <v>10</v>
      </c>
      <c r="E2" s="16" t="s">
        <v>10</v>
      </c>
      <c r="F2" s="16">
        <v>93900</v>
      </c>
      <c r="G2" s="16">
        <v>93500</v>
      </c>
      <c r="H2" s="16">
        <v>94800</v>
      </c>
      <c r="I2" s="16">
        <v>94340</v>
      </c>
      <c r="J2" s="5">
        <f t="shared" ref="J2:J19" si="0">IF(E2="BUY",I2-F2,F2-I2)</f>
        <v>440</v>
      </c>
      <c r="K2" s="5">
        <f t="shared" ref="K2:K19" si="1">(J2*D2)</f>
        <v>4400</v>
      </c>
      <c r="L2" s="16" t="s">
        <v>32</v>
      </c>
    </row>
    <row r="3" spans="1:12">
      <c r="A3" s="6">
        <v>45692</v>
      </c>
      <c r="B3" s="16" t="s">
        <v>174</v>
      </c>
      <c r="C3" s="16" t="s">
        <v>10</v>
      </c>
      <c r="D3" s="16">
        <v>1000</v>
      </c>
      <c r="E3" s="16" t="s">
        <v>10</v>
      </c>
      <c r="F3" s="16">
        <v>267.39999999999998</v>
      </c>
      <c r="G3" s="16">
        <v>265.39999999999998</v>
      </c>
      <c r="H3" s="16">
        <v>270</v>
      </c>
      <c r="I3" s="16">
        <v>268.10000000000002</v>
      </c>
      <c r="J3" s="5">
        <f t="shared" si="0"/>
        <v>0.70000000000004547</v>
      </c>
      <c r="K3" s="5">
        <f t="shared" si="1"/>
        <v>700.00000000004547</v>
      </c>
      <c r="L3" s="16" t="s">
        <v>32</v>
      </c>
    </row>
    <row r="4" spans="1:12">
      <c r="A4" s="6">
        <v>45693</v>
      </c>
      <c r="B4" s="16" t="s">
        <v>37</v>
      </c>
      <c r="C4" s="16" t="s">
        <v>10</v>
      </c>
      <c r="D4" s="16">
        <v>10</v>
      </c>
      <c r="E4" s="16" t="s">
        <v>10</v>
      </c>
      <c r="F4" s="16">
        <v>93900</v>
      </c>
      <c r="G4" s="16">
        <v>93500</v>
      </c>
      <c r="H4" s="16">
        <v>94700</v>
      </c>
      <c r="I4" s="16">
        <v>94100</v>
      </c>
      <c r="J4" s="5">
        <f t="shared" si="0"/>
        <v>200</v>
      </c>
      <c r="K4" s="5">
        <f t="shared" si="1"/>
        <v>2000</v>
      </c>
      <c r="L4" s="16" t="s">
        <v>32</v>
      </c>
    </row>
    <row r="5" spans="1:12">
      <c r="A5" s="6">
        <v>45693</v>
      </c>
      <c r="B5" s="16" t="s">
        <v>42</v>
      </c>
      <c r="C5" s="16" t="s">
        <v>12</v>
      </c>
      <c r="D5" s="16">
        <v>20</v>
      </c>
      <c r="E5" s="16" t="s">
        <v>12</v>
      </c>
      <c r="F5" s="16">
        <v>84000</v>
      </c>
      <c r="G5" s="16">
        <v>84200</v>
      </c>
      <c r="H5" s="16">
        <v>83600</v>
      </c>
      <c r="I5" s="16">
        <v>83850</v>
      </c>
      <c r="J5" s="5">
        <f t="shared" si="0"/>
        <v>150</v>
      </c>
      <c r="K5" s="5">
        <f t="shared" si="1"/>
        <v>3000</v>
      </c>
      <c r="L5" s="16" t="s">
        <v>32</v>
      </c>
    </row>
    <row r="6" spans="1:12">
      <c r="A6" s="6">
        <v>45695</v>
      </c>
      <c r="B6" s="16" t="s">
        <v>174</v>
      </c>
      <c r="C6" s="16" t="s">
        <v>10</v>
      </c>
      <c r="D6" s="16">
        <v>1000</v>
      </c>
      <c r="E6" s="16" t="s">
        <v>10</v>
      </c>
      <c r="F6" s="16">
        <v>271.7</v>
      </c>
      <c r="G6" s="16">
        <v>269.7</v>
      </c>
      <c r="H6" s="16">
        <v>274</v>
      </c>
      <c r="I6" s="16">
        <v>269.7</v>
      </c>
      <c r="J6" s="5">
        <f t="shared" si="0"/>
        <v>-2</v>
      </c>
      <c r="K6" s="5">
        <f t="shared" si="1"/>
        <v>-2000</v>
      </c>
      <c r="L6" s="16" t="s">
        <v>33</v>
      </c>
    </row>
    <row r="7" spans="1:12">
      <c r="A7" s="6">
        <v>45698</v>
      </c>
      <c r="B7" s="16" t="s">
        <v>177</v>
      </c>
      <c r="C7" s="16" t="s">
        <v>10</v>
      </c>
      <c r="D7" s="16">
        <v>10</v>
      </c>
      <c r="E7" s="16" t="s">
        <v>10</v>
      </c>
      <c r="F7" s="16">
        <v>6280</v>
      </c>
      <c r="G7" s="16">
        <v>6200</v>
      </c>
      <c r="H7" s="16">
        <v>6380</v>
      </c>
      <c r="I7" s="16">
        <v>6355</v>
      </c>
      <c r="J7" s="5">
        <f t="shared" si="0"/>
        <v>75</v>
      </c>
      <c r="K7" s="5">
        <f t="shared" si="1"/>
        <v>750</v>
      </c>
      <c r="L7" s="16" t="s">
        <v>32</v>
      </c>
    </row>
    <row r="8" spans="1:12">
      <c r="A8" s="6">
        <v>45699</v>
      </c>
      <c r="B8" s="16" t="s">
        <v>181</v>
      </c>
      <c r="C8" s="16" t="s">
        <v>10</v>
      </c>
      <c r="D8" s="16">
        <v>250</v>
      </c>
      <c r="E8" s="16" t="s">
        <v>10</v>
      </c>
      <c r="F8" s="16">
        <v>304</v>
      </c>
      <c r="G8" s="16">
        <v>298</v>
      </c>
      <c r="H8" s="16">
        <v>312</v>
      </c>
      <c r="I8" s="16">
        <v>308.2</v>
      </c>
      <c r="J8" s="5">
        <f t="shared" si="0"/>
        <v>4.1999999999999886</v>
      </c>
      <c r="K8" s="5">
        <f t="shared" si="1"/>
        <v>1049.9999999999973</v>
      </c>
      <c r="L8" s="16" t="s">
        <v>32</v>
      </c>
    </row>
    <row r="9" spans="1:12">
      <c r="A9" s="6">
        <v>45700</v>
      </c>
      <c r="B9" s="16" t="s">
        <v>181</v>
      </c>
      <c r="C9" s="16" t="s">
        <v>10</v>
      </c>
      <c r="D9" s="16">
        <v>250</v>
      </c>
      <c r="E9" s="16" t="s">
        <v>10</v>
      </c>
      <c r="F9" s="16">
        <v>305</v>
      </c>
      <c r="G9" s="16">
        <v>298</v>
      </c>
      <c r="H9" s="16">
        <v>312</v>
      </c>
      <c r="I9" s="16">
        <v>309.60000000000002</v>
      </c>
      <c r="J9" s="5">
        <f t="shared" si="0"/>
        <v>4.6000000000000227</v>
      </c>
      <c r="K9" s="5">
        <f t="shared" si="1"/>
        <v>1150.0000000000057</v>
      </c>
      <c r="L9" s="16" t="s">
        <v>32</v>
      </c>
    </row>
    <row r="10" spans="1:12">
      <c r="A10" s="6">
        <v>45701</v>
      </c>
      <c r="B10" s="16" t="s">
        <v>186</v>
      </c>
      <c r="C10" s="16" t="s">
        <v>12</v>
      </c>
      <c r="D10" s="16">
        <v>1000</v>
      </c>
      <c r="E10" s="16" t="s">
        <v>12</v>
      </c>
      <c r="F10" s="16">
        <v>257</v>
      </c>
      <c r="G10" s="16">
        <v>259</v>
      </c>
      <c r="H10" s="16">
        <v>254</v>
      </c>
      <c r="I10" s="16">
        <v>256.2</v>
      </c>
      <c r="J10" s="5">
        <f t="shared" si="0"/>
        <v>0.80000000000001137</v>
      </c>
      <c r="K10" s="5">
        <f t="shared" si="1"/>
        <v>800.00000000001137</v>
      </c>
      <c r="L10" s="16" t="s">
        <v>32</v>
      </c>
    </row>
    <row r="11" spans="1:12">
      <c r="A11" s="6">
        <v>45702</v>
      </c>
      <c r="B11" s="16" t="s">
        <v>177</v>
      </c>
      <c r="C11" s="16" t="s">
        <v>10</v>
      </c>
      <c r="D11" s="16">
        <v>10</v>
      </c>
      <c r="E11" s="16" t="s">
        <v>10</v>
      </c>
      <c r="F11" s="16">
        <v>6220</v>
      </c>
      <c r="G11" s="16">
        <v>6150</v>
      </c>
      <c r="H11" s="16">
        <v>6320</v>
      </c>
      <c r="I11" s="16">
        <v>6150</v>
      </c>
      <c r="J11" s="5">
        <f t="shared" si="0"/>
        <v>-70</v>
      </c>
      <c r="K11" s="5">
        <f t="shared" si="1"/>
        <v>-700</v>
      </c>
      <c r="L11" s="16" t="s">
        <v>33</v>
      </c>
    </row>
    <row r="12" spans="1:12">
      <c r="A12" s="6">
        <v>45706</v>
      </c>
      <c r="B12" s="16" t="s">
        <v>177</v>
      </c>
      <c r="C12" s="16" t="s">
        <v>10</v>
      </c>
      <c r="D12" s="16">
        <v>10</v>
      </c>
      <c r="E12" s="16" t="s">
        <v>10</v>
      </c>
      <c r="F12" s="16">
        <v>6220</v>
      </c>
      <c r="G12" s="16">
        <v>6120</v>
      </c>
      <c r="H12" s="16">
        <v>6350</v>
      </c>
      <c r="I12" s="16">
        <v>6260</v>
      </c>
      <c r="J12" s="5">
        <f t="shared" si="0"/>
        <v>40</v>
      </c>
      <c r="K12" s="5">
        <f t="shared" si="1"/>
        <v>400</v>
      </c>
      <c r="L12" s="16" t="s">
        <v>32</v>
      </c>
    </row>
    <row r="13" spans="1:12">
      <c r="A13" s="6">
        <v>45707</v>
      </c>
      <c r="B13" s="16" t="s">
        <v>174</v>
      </c>
      <c r="C13" s="16" t="s">
        <v>10</v>
      </c>
      <c r="D13" s="16">
        <v>1000</v>
      </c>
      <c r="E13" s="16" t="s">
        <v>10</v>
      </c>
      <c r="F13" s="16">
        <v>269.2</v>
      </c>
      <c r="G13" s="16">
        <v>267.2</v>
      </c>
      <c r="H13" s="16">
        <v>272</v>
      </c>
      <c r="I13" s="16">
        <v>270.39999999999998</v>
      </c>
      <c r="J13" s="5">
        <f t="shared" si="0"/>
        <v>1.1999999999999886</v>
      </c>
      <c r="K13" s="5">
        <f t="shared" si="1"/>
        <v>1199.9999999999886</v>
      </c>
      <c r="L13" s="16" t="s">
        <v>32</v>
      </c>
    </row>
    <row r="14" spans="1:12">
      <c r="A14" s="6">
        <v>45701</v>
      </c>
      <c r="B14" s="16" t="s">
        <v>177</v>
      </c>
      <c r="C14" s="16" t="s">
        <v>10</v>
      </c>
      <c r="D14" s="16">
        <v>10</v>
      </c>
      <c r="E14" s="16" t="s">
        <v>10</v>
      </c>
      <c r="F14" s="16">
        <v>6310</v>
      </c>
      <c r="G14" s="16">
        <v>6250</v>
      </c>
      <c r="H14" s="16">
        <v>6400</v>
      </c>
      <c r="I14" s="16">
        <v>6335</v>
      </c>
      <c r="J14" s="5">
        <f t="shared" si="0"/>
        <v>25</v>
      </c>
      <c r="K14" s="5">
        <f t="shared" si="1"/>
        <v>250</v>
      </c>
      <c r="L14" s="16" t="s">
        <v>32</v>
      </c>
    </row>
    <row r="15" spans="1:12">
      <c r="A15" s="6">
        <v>45708</v>
      </c>
      <c r="B15" s="16" t="s">
        <v>174</v>
      </c>
      <c r="C15" s="16" t="s">
        <v>10</v>
      </c>
      <c r="D15" s="16">
        <v>1000</v>
      </c>
      <c r="E15" s="16" t="s">
        <v>10</v>
      </c>
      <c r="F15" s="16">
        <v>271</v>
      </c>
      <c r="G15" s="16">
        <v>269</v>
      </c>
      <c r="H15" s="16">
        <v>274</v>
      </c>
      <c r="I15" s="16">
        <v>272.14999999999998</v>
      </c>
      <c r="J15" s="5">
        <f t="shared" si="0"/>
        <v>1.1499999999999773</v>
      </c>
      <c r="K15" s="5">
        <f t="shared" si="1"/>
        <v>1149.9999999999773</v>
      </c>
      <c r="L15" s="16" t="s">
        <v>32</v>
      </c>
    </row>
    <row r="16" spans="1:12">
      <c r="A16" s="6">
        <v>45708</v>
      </c>
      <c r="B16" s="16" t="s">
        <v>181</v>
      </c>
      <c r="C16" s="16" t="s">
        <v>10</v>
      </c>
      <c r="D16" s="16">
        <v>250</v>
      </c>
      <c r="E16" s="16" t="s">
        <v>10</v>
      </c>
      <c r="F16" s="16">
        <v>358</v>
      </c>
      <c r="G16" s="16">
        <v>352</v>
      </c>
      <c r="H16" s="16">
        <v>370</v>
      </c>
      <c r="I16" s="16">
        <v>360</v>
      </c>
      <c r="J16" s="5">
        <f t="shared" si="0"/>
        <v>2</v>
      </c>
      <c r="K16" s="5">
        <f t="shared" si="1"/>
        <v>500</v>
      </c>
      <c r="L16" s="16" t="s">
        <v>32</v>
      </c>
    </row>
    <row r="17" spans="1:12">
      <c r="A17" s="6">
        <v>45709</v>
      </c>
      <c r="B17" s="16" t="s">
        <v>186</v>
      </c>
      <c r="C17" s="16" t="s">
        <v>10</v>
      </c>
      <c r="D17" s="16">
        <v>1000</v>
      </c>
      <c r="E17" s="16" t="s">
        <v>10</v>
      </c>
      <c r="F17" s="16">
        <v>264</v>
      </c>
      <c r="G17" s="16">
        <v>262</v>
      </c>
      <c r="H17" s="16">
        <v>267</v>
      </c>
      <c r="I17" s="16">
        <v>265.10000000000002</v>
      </c>
      <c r="J17" s="5">
        <f t="shared" si="0"/>
        <v>1.1000000000000227</v>
      </c>
      <c r="K17" s="5">
        <f t="shared" si="1"/>
        <v>1100.0000000000227</v>
      </c>
      <c r="L17" s="16" t="s">
        <v>32</v>
      </c>
    </row>
    <row r="18" spans="1:12">
      <c r="A18" s="6">
        <v>45712</v>
      </c>
      <c r="B18" s="16" t="s">
        <v>42</v>
      </c>
      <c r="C18" s="16" t="s">
        <v>12</v>
      </c>
      <c r="D18" s="16">
        <v>20</v>
      </c>
      <c r="E18" s="16" t="s">
        <v>12</v>
      </c>
      <c r="F18" s="16">
        <v>85950</v>
      </c>
      <c r="G18" s="16">
        <v>86150</v>
      </c>
      <c r="H18" s="16">
        <v>85700</v>
      </c>
      <c r="I18" s="16">
        <v>86150</v>
      </c>
      <c r="J18" s="5">
        <f t="shared" si="0"/>
        <v>-200</v>
      </c>
      <c r="K18" s="5">
        <f t="shared" si="1"/>
        <v>-4000</v>
      </c>
      <c r="L18" s="16" t="s">
        <v>33</v>
      </c>
    </row>
    <row r="19" spans="1:12">
      <c r="A19" s="6">
        <v>45715</v>
      </c>
      <c r="B19" s="16" t="s">
        <v>181</v>
      </c>
      <c r="C19" s="16" t="s">
        <v>12</v>
      </c>
      <c r="D19" s="16">
        <v>250</v>
      </c>
      <c r="E19" s="16" t="s">
        <v>12</v>
      </c>
      <c r="F19" s="16">
        <v>346</v>
      </c>
      <c r="G19" s="16">
        <v>351</v>
      </c>
      <c r="H19" s="16">
        <v>337</v>
      </c>
      <c r="I19" s="16">
        <v>341.5</v>
      </c>
      <c r="J19" s="5">
        <f t="shared" si="0"/>
        <v>4.5</v>
      </c>
      <c r="K19" s="5">
        <f t="shared" si="1"/>
        <v>1125</v>
      </c>
      <c r="L19" s="16" t="s">
        <v>32</v>
      </c>
    </row>
    <row r="20" spans="1:12">
      <c r="A20" s="6"/>
      <c r="B20" s="16"/>
      <c r="C20" s="16"/>
      <c r="D20" s="16"/>
      <c r="E20" s="16"/>
      <c r="F20" s="16"/>
      <c r="G20" s="16"/>
      <c r="H20" s="16"/>
      <c r="I20" s="16"/>
      <c r="J20" s="5"/>
      <c r="K20" s="5"/>
      <c r="L20" s="16"/>
    </row>
    <row r="21" spans="1:12">
      <c r="A21" s="6"/>
      <c r="B21" s="16"/>
      <c r="C21" s="16"/>
      <c r="D21" s="16"/>
      <c r="E21" s="16"/>
    </row>
    <row r="22" spans="1:12">
      <c r="A22" s="6"/>
      <c r="B22" s="16"/>
      <c r="C22" s="16"/>
      <c r="D22" s="16"/>
      <c r="E22" s="36" t="s">
        <v>212</v>
      </c>
      <c r="F22" s="37"/>
      <c r="G22" s="37"/>
      <c r="H22" s="37"/>
      <c r="I22" s="37"/>
      <c r="J22" s="37"/>
      <c r="K22" s="38"/>
    </row>
    <row r="23" spans="1:12" ht="30">
      <c r="A23" s="6"/>
      <c r="B23" s="16"/>
      <c r="C23" s="16"/>
      <c r="D23" s="16"/>
      <c r="E23" s="18" t="s">
        <v>21</v>
      </c>
      <c r="F23" s="7" t="s">
        <v>22</v>
      </c>
      <c r="G23" s="7" t="s">
        <v>23</v>
      </c>
      <c r="H23" s="7" t="s">
        <v>24</v>
      </c>
      <c r="I23" s="7" t="s">
        <v>25</v>
      </c>
      <c r="J23" s="7" t="s">
        <v>26</v>
      </c>
      <c r="K23" s="8" t="s">
        <v>27</v>
      </c>
    </row>
    <row r="24" spans="1:12">
      <c r="A24" s="6"/>
      <c r="B24" s="16"/>
      <c r="C24" s="16"/>
      <c r="D24" s="16"/>
      <c r="E24" s="19" t="s">
        <v>155</v>
      </c>
      <c r="F24" s="9">
        <v>18</v>
      </c>
      <c r="G24" s="9"/>
      <c r="H24" s="9">
        <v>18</v>
      </c>
      <c r="I24" s="10">
        <v>15</v>
      </c>
      <c r="J24" s="11">
        <f t="shared" ref="J24" si="2">+I24/H24</f>
        <v>0.83333333333333337</v>
      </c>
      <c r="K24" s="12">
        <v>12875</v>
      </c>
    </row>
    <row r="25" spans="1:12">
      <c r="A25" s="6"/>
      <c r="B25" s="16"/>
      <c r="C25" s="16"/>
      <c r="D25" s="16"/>
      <c r="E25" s="20"/>
      <c r="F25" s="13"/>
      <c r="G25" s="13"/>
      <c r="H25" s="13"/>
      <c r="I25" s="13"/>
      <c r="J25" s="14"/>
      <c r="K25" s="15"/>
      <c r="L25" s="16"/>
    </row>
    <row r="26" spans="1:12">
      <c r="A26" s="6"/>
      <c r="B26" s="16"/>
      <c r="C26" s="16"/>
      <c r="D26" s="16"/>
      <c r="E26" s="16"/>
      <c r="F26" s="16"/>
      <c r="G26" s="16"/>
      <c r="H26" s="16"/>
      <c r="I26" s="16"/>
      <c r="J26" s="5"/>
      <c r="K26" s="5"/>
      <c r="L26" s="16"/>
    </row>
    <row r="27" spans="1:12">
      <c r="A27" s="6"/>
      <c r="B27" s="16"/>
      <c r="C27" s="16"/>
      <c r="D27" s="16"/>
      <c r="E27" s="16"/>
      <c r="F27" s="16"/>
      <c r="G27" s="16"/>
      <c r="H27" s="16"/>
      <c r="I27" s="16"/>
      <c r="J27" s="5"/>
      <c r="K27" s="5"/>
      <c r="L27" s="16"/>
    </row>
    <row r="28" spans="1:12">
      <c r="A28" s="6"/>
      <c r="B28" s="16"/>
      <c r="C28" s="16"/>
      <c r="D28" s="16"/>
      <c r="E28" s="16"/>
      <c r="F28" s="16"/>
      <c r="G28" s="16"/>
      <c r="H28" s="16"/>
      <c r="I28" s="16"/>
      <c r="J28" s="5"/>
      <c r="K28" s="5"/>
      <c r="L28" s="16"/>
    </row>
    <row r="29" spans="1:12">
      <c r="A29" s="6"/>
      <c r="B29" s="16"/>
      <c r="C29" s="16"/>
      <c r="D29" s="16"/>
      <c r="E29" s="16"/>
      <c r="F29" s="16"/>
      <c r="G29" s="16"/>
      <c r="H29" s="16"/>
      <c r="I29" s="16"/>
      <c r="J29" s="5"/>
      <c r="K29" s="5"/>
      <c r="L29" s="16"/>
    </row>
    <row r="30" spans="1:12">
      <c r="A30" s="6"/>
      <c r="B30" s="16"/>
      <c r="C30" s="16"/>
      <c r="D30" s="16"/>
      <c r="E30" s="16"/>
      <c r="F30" s="16"/>
      <c r="G30" s="16"/>
      <c r="H30" s="16"/>
      <c r="I30" s="16"/>
      <c r="J30" s="5"/>
      <c r="K30" s="5"/>
      <c r="L30" s="16"/>
    </row>
    <row r="31" spans="1:12">
      <c r="A31" s="6"/>
      <c r="B31" s="16"/>
      <c r="C31" s="16"/>
      <c r="D31" s="16"/>
      <c r="E31" s="16"/>
      <c r="F31" s="16"/>
      <c r="G31" s="16"/>
      <c r="H31" s="16"/>
      <c r="I31" s="16"/>
      <c r="J31" s="5"/>
      <c r="K31" s="5"/>
      <c r="L31" s="16"/>
    </row>
    <row r="32" spans="1:12">
      <c r="A32" s="6"/>
      <c r="B32" s="16"/>
      <c r="C32" s="16"/>
      <c r="D32" s="16"/>
      <c r="E32" s="16"/>
      <c r="F32" s="16"/>
      <c r="G32" s="16"/>
      <c r="H32" s="16"/>
      <c r="I32" s="16"/>
      <c r="J32" s="5"/>
      <c r="K32" s="5"/>
      <c r="L32" s="16"/>
    </row>
    <row r="33" spans="1:12">
      <c r="A33" s="6"/>
      <c r="B33" s="16"/>
      <c r="C33" s="16"/>
      <c r="D33" s="16"/>
      <c r="E33" s="16"/>
      <c r="F33" s="16"/>
      <c r="G33" s="16"/>
      <c r="H33" s="16"/>
      <c r="I33" s="16"/>
      <c r="J33" s="5"/>
      <c r="K33" s="5"/>
      <c r="L33" s="16"/>
    </row>
    <row r="34" spans="1:12">
      <c r="A34" s="6"/>
      <c r="B34" s="16"/>
      <c r="C34" s="16"/>
      <c r="D34" s="16"/>
      <c r="E34" s="16"/>
      <c r="F34" s="16"/>
      <c r="G34" s="16"/>
      <c r="H34" s="16"/>
      <c r="I34" s="16"/>
      <c r="J34" s="5"/>
      <c r="K34" s="5"/>
      <c r="L34" s="16"/>
    </row>
    <row r="35" spans="1:12">
      <c r="A35" s="6"/>
      <c r="B35" s="16"/>
      <c r="C35" s="16"/>
      <c r="D35" s="16"/>
      <c r="E35" s="16"/>
      <c r="F35" s="16"/>
      <c r="G35" s="16"/>
      <c r="H35" s="16"/>
      <c r="I35" s="16"/>
      <c r="J35" s="5"/>
      <c r="K35" s="5"/>
      <c r="L35" s="16"/>
    </row>
    <row r="36" spans="1:12">
      <c r="A36" s="6"/>
      <c r="B36" s="16"/>
      <c r="C36" s="16"/>
      <c r="D36" s="16"/>
      <c r="E36" s="16"/>
      <c r="F36" s="16"/>
      <c r="G36" s="16"/>
      <c r="H36" s="16"/>
      <c r="I36" s="16"/>
      <c r="J36" s="5"/>
      <c r="K36" s="5"/>
      <c r="L36" s="16"/>
    </row>
    <row r="37" spans="1:12">
      <c r="A37" s="6"/>
      <c r="B37" s="16"/>
      <c r="C37" s="16"/>
      <c r="D37" s="16"/>
      <c r="E37" s="16"/>
      <c r="F37" s="16"/>
      <c r="G37" s="16"/>
      <c r="H37" s="16"/>
      <c r="I37" s="16"/>
      <c r="J37" s="5"/>
      <c r="K37" s="5"/>
      <c r="L37" s="16"/>
    </row>
    <row r="38" spans="1:12">
      <c r="A38" s="6"/>
      <c r="B38" s="16"/>
      <c r="C38" s="16"/>
      <c r="D38" s="16"/>
      <c r="E38" s="16"/>
      <c r="F38" s="16"/>
      <c r="G38" s="16"/>
      <c r="H38" s="16"/>
      <c r="I38" s="16"/>
      <c r="J38" s="5"/>
      <c r="K38" s="5"/>
      <c r="L38" s="16"/>
    </row>
    <row r="39" spans="1:12">
      <c r="A39" s="6"/>
      <c r="B39" s="16"/>
      <c r="C39" s="16"/>
      <c r="D39" s="16"/>
      <c r="E39" s="16"/>
      <c r="F39" s="16"/>
      <c r="G39" s="16"/>
      <c r="H39" s="16"/>
      <c r="I39" s="16"/>
      <c r="J39" s="5"/>
      <c r="K39" s="5"/>
      <c r="L39" s="16"/>
    </row>
    <row r="40" spans="1:12">
      <c r="A40" s="6"/>
      <c r="B40" s="16"/>
      <c r="C40" s="16"/>
      <c r="D40" s="16"/>
      <c r="E40" s="16"/>
      <c r="F40" s="16"/>
      <c r="G40" s="16"/>
      <c r="H40" s="16"/>
      <c r="I40" s="16"/>
      <c r="J40" s="5"/>
      <c r="K40" s="5"/>
      <c r="L40" s="16"/>
    </row>
    <row r="41" spans="1:12">
      <c r="A41" s="6"/>
      <c r="B41" s="16"/>
      <c r="C41" s="16"/>
      <c r="D41" s="16"/>
      <c r="E41" s="16"/>
      <c r="F41" s="16"/>
      <c r="G41" s="16"/>
      <c r="H41" s="16"/>
      <c r="I41" s="16"/>
      <c r="J41" s="5"/>
      <c r="K41" s="5"/>
      <c r="L41" s="16"/>
    </row>
    <row r="42" spans="1:12">
      <c r="A42" s="6"/>
      <c r="B42" s="16"/>
      <c r="C42" s="16"/>
      <c r="D42" s="16"/>
      <c r="E42" s="16"/>
      <c r="F42" s="16"/>
      <c r="G42" s="16"/>
      <c r="H42" s="16"/>
      <c r="I42" s="16"/>
      <c r="J42" s="5"/>
      <c r="K42" s="5"/>
      <c r="L42" s="16"/>
    </row>
    <row r="43" spans="1:12">
      <c r="A43" s="6"/>
      <c r="B43" s="16"/>
      <c r="C43" s="16"/>
      <c r="D43" s="16"/>
      <c r="E43" s="16"/>
      <c r="F43" s="16"/>
      <c r="G43" s="16"/>
      <c r="H43" s="16"/>
      <c r="I43" s="16"/>
      <c r="J43" s="5"/>
      <c r="K43" s="5"/>
      <c r="L43" s="16"/>
    </row>
  </sheetData>
  <mergeCells count="1">
    <mergeCell ref="E22:K2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L43"/>
  <sheetViews>
    <sheetView topLeftCell="A11" workbookViewId="0">
      <selection activeCell="E31" sqref="E31:K31"/>
    </sheetView>
  </sheetViews>
  <sheetFormatPr defaultColWidth="16" defaultRowHeight="15"/>
  <cols>
    <col min="1" max="1" width="16" customWidth="1"/>
    <col min="2" max="2" width="13.85546875" customWidth="1"/>
    <col min="3" max="3" width="14.5703125" customWidth="1"/>
    <col min="4" max="4" width="13" customWidth="1"/>
    <col min="5" max="5" width="21" customWidth="1"/>
    <col min="6" max="6" width="13.42578125" customWidth="1"/>
  </cols>
  <sheetData>
    <row r="1" spans="1:12">
      <c r="A1" s="1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45719</v>
      </c>
      <c r="B2" s="16" t="s">
        <v>174</v>
      </c>
      <c r="C2" s="16" t="s">
        <v>36</v>
      </c>
      <c r="D2" s="16">
        <v>1000</v>
      </c>
      <c r="E2" s="16" t="s">
        <v>10</v>
      </c>
      <c r="F2" s="16">
        <v>268.5</v>
      </c>
      <c r="G2" s="16">
        <v>266.5</v>
      </c>
      <c r="H2" s="16">
        <v>271</v>
      </c>
      <c r="I2" s="16">
        <v>270.10000000000002</v>
      </c>
      <c r="J2" s="5">
        <f t="shared" ref="J2:J28" si="0">IF(E2="BUY",I2-F2,F2-I2)</f>
        <v>1.6000000000000227</v>
      </c>
      <c r="K2" s="5">
        <f t="shared" ref="K2:K28" si="1">(J2*D2)</f>
        <v>1600.0000000000227</v>
      </c>
      <c r="L2" s="16" t="s">
        <v>32</v>
      </c>
    </row>
    <row r="3" spans="1:12">
      <c r="A3" s="6">
        <v>45720</v>
      </c>
      <c r="B3" s="16" t="s">
        <v>37</v>
      </c>
      <c r="C3" s="16" t="s">
        <v>36</v>
      </c>
      <c r="D3" s="16">
        <v>10</v>
      </c>
      <c r="E3" s="16" t="s">
        <v>10</v>
      </c>
      <c r="F3" s="16">
        <v>96300</v>
      </c>
      <c r="G3" s="16">
        <v>95800</v>
      </c>
      <c r="H3" s="16">
        <v>96800</v>
      </c>
      <c r="I3" s="16">
        <v>96625</v>
      </c>
      <c r="J3" s="5">
        <f t="shared" si="0"/>
        <v>325</v>
      </c>
      <c r="K3" s="5">
        <f t="shared" si="1"/>
        <v>3250</v>
      </c>
      <c r="L3" s="16" t="s">
        <v>32</v>
      </c>
    </row>
    <row r="4" spans="1:12">
      <c r="A4" s="6">
        <v>45720</v>
      </c>
      <c r="B4" s="16" t="s">
        <v>174</v>
      </c>
      <c r="C4" s="16" t="s">
        <v>35</v>
      </c>
      <c r="D4" s="16">
        <v>1000</v>
      </c>
      <c r="E4" s="16" t="s">
        <v>10</v>
      </c>
      <c r="F4" s="16">
        <v>268</v>
      </c>
      <c r="G4" s="16">
        <v>266</v>
      </c>
      <c r="H4" s="16">
        <v>271</v>
      </c>
      <c r="I4" s="16">
        <v>270.5</v>
      </c>
      <c r="J4" s="5">
        <f t="shared" si="0"/>
        <v>2.5</v>
      </c>
      <c r="K4" s="5">
        <f t="shared" si="1"/>
        <v>2500</v>
      </c>
      <c r="L4" s="16" t="s">
        <v>32</v>
      </c>
    </row>
    <row r="5" spans="1:12">
      <c r="A5" s="6">
        <v>45721</v>
      </c>
      <c r="B5" s="16" t="s">
        <v>174</v>
      </c>
      <c r="C5" s="16" t="s">
        <v>36</v>
      </c>
      <c r="D5" s="16">
        <v>1000</v>
      </c>
      <c r="E5" s="16" t="s">
        <v>10</v>
      </c>
      <c r="F5" s="16">
        <v>271</v>
      </c>
      <c r="G5" s="16">
        <v>270</v>
      </c>
      <c r="H5" s="16">
        <v>273</v>
      </c>
      <c r="I5" s="16">
        <v>272.3</v>
      </c>
      <c r="J5" s="5">
        <f t="shared" si="0"/>
        <v>1.3000000000000114</v>
      </c>
      <c r="K5" s="5">
        <f t="shared" si="1"/>
        <v>1300.0000000000114</v>
      </c>
      <c r="L5" s="16" t="s">
        <v>32</v>
      </c>
    </row>
    <row r="6" spans="1:12">
      <c r="A6" s="6">
        <v>45722</v>
      </c>
      <c r="B6" s="16" t="s">
        <v>37</v>
      </c>
      <c r="C6" s="16" t="s">
        <v>36</v>
      </c>
      <c r="D6" s="16">
        <v>10</v>
      </c>
      <c r="E6" s="16" t="s">
        <v>10</v>
      </c>
      <c r="F6" s="16">
        <v>97700</v>
      </c>
      <c r="G6" s="16">
        <v>97200</v>
      </c>
      <c r="H6" s="16">
        <v>98300</v>
      </c>
      <c r="I6" s="16">
        <v>97925</v>
      </c>
      <c r="J6" s="5">
        <f t="shared" si="0"/>
        <v>225</v>
      </c>
      <c r="K6" s="5">
        <f t="shared" si="1"/>
        <v>2250</v>
      </c>
      <c r="L6" s="16" t="s">
        <v>32</v>
      </c>
    </row>
    <row r="7" spans="1:12">
      <c r="A7" s="6">
        <v>45723</v>
      </c>
      <c r="B7" s="16" t="s">
        <v>42</v>
      </c>
      <c r="C7" s="16" t="s">
        <v>36</v>
      </c>
      <c r="D7" s="16">
        <v>20</v>
      </c>
      <c r="E7" s="16" t="s">
        <v>12</v>
      </c>
      <c r="F7" s="16">
        <v>85950</v>
      </c>
      <c r="G7" s="16">
        <v>86150</v>
      </c>
      <c r="H7" s="16">
        <v>85600</v>
      </c>
      <c r="I7" s="16">
        <v>85700</v>
      </c>
      <c r="J7" s="5">
        <f t="shared" si="0"/>
        <v>250</v>
      </c>
      <c r="K7" s="5">
        <f t="shared" si="1"/>
        <v>5000</v>
      </c>
      <c r="L7" s="16" t="s">
        <v>32</v>
      </c>
    </row>
    <row r="8" spans="1:12">
      <c r="A8" s="6">
        <v>45727</v>
      </c>
      <c r="B8" s="16" t="s">
        <v>174</v>
      </c>
      <c r="C8" s="16" t="s">
        <v>36</v>
      </c>
      <c r="D8" s="16">
        <v>1000</v>
      </c>
      <c r="E8" s="16" t="s">
        <v>10</v>
      </c>
      <c r="F8" s="16">
        <v>272.5</v>
      </c>
      <c r="G8" s="16">
        <v>270.5</v>
      </c>
      <c r="H8" s="16">
        <v>275</v>
      </c>
      <c r="I8" s="16">
        <v>274.14999999999998</v>
      </c>
      <c r="J8" s="5">
        <f t="shared" si="0"/>
        <v>1.6499999999999773</v>
      </c>
      <c r="K8" s="5">
        <f t="shared" si="1"/>
        <v>1649.9999999999773</v>
      </c>
      <c r="L8" s="16" t="s">
        <v>32</v>
      </c>
    </row>
    <row r="9" spans="1:12">
      <c r="A9" s="6">
        <v>45727</v>
      </c>
      <c r="B9" s="16" t="s">
        <v>186</v>
      </c>
      <c r="C9" s="16" t="s">
        <v>36</v>
      </c>
      <c r="D9" s="16">
        <v>1000</v>
      </c>
      <c r="E9" s="16" t="s">
        <v>10</v>
      </c>
      <c r="F9" s="16">
        <v>265.2</v>
      </c>
      <c r="G9" s="16">
        <v>263.2</v>
      </c>
      <c r="H9" s="16">
        <v>268</v>
      </c>
      <c r="I9" s="16">
        <v>265.8</v>
      </c>
      <c r="J9" s="5">
        <f t="shared" si="0"/>
        <v>0.60000000000002274</v>
      </c>
      <c r="K9" s="5">
        <f t="shared" si="1"/>
        <v>600.00000000002274</v>
      </c>
      <c r="L9" s="16" t="s">
        <v>32</v>
      </c>
    </row>
    <row r="10" spans="1:12">
      <c r="A10" s="6">
        <v>45728</v>
      </c>
      <c r="B10" s="16" t="s">
        <v>174</v>
      </c>
      <c r="C10" s="16" t="s">
        <v>36</v>
      </c>
      <c r="D10" s="16">
        <v>1000</v>
      </c>
      <c r="E10" s="16" t="s">
        <v>10</v>
      </c>
      <c r="F10" s="16">
        <v>276</v>
      </c>
      <c r="G10" s="16">
        <v>275</v>
      </c>
      <c r="H10" s="16">
        <v>278</v>
      </c>
      <c r="I10" s="16">
        <v>277.3</v>
      </c>
      <c r="J10" s="5">
        <f t="shared" si="0"/>
        <v>1.3000000000000114</v>
      </c>
      <c r="K10" s="5">
        <f t="shared" si="1"/>
        <v>1300.0000000000114</v>
      </c>
      <c r="L10" s="16" t="s">
        <v>32</v>
      </c>
    </row>
    <row r="11" spans="1:12">
      <c r="A11" s="6">
        <v>45728</v>
      </c>
      <c r="B11" s="16" t="s">
        <v>186</v>
      </c>
      <c r="C11" s="16" t="s">
        <v>36</v>
      </c>
      <c r="D11" s="16">
        <v>1000</v>
      </c>
      <c r="E11" s="16" t="s">
        <v>10</v>
      </c>
      <c r="F11" s="16">
        <v>267.7</v>
      </c>
      <c r="G11" s="16">
        <v>265.7</v>
      </c>
      <c r="H11" s="16">
        <v>270</v>
      </c>
      <c r="I11" s="16">
        <v>265.7</v>
      </c>
      <c r="J11" s="5">
        <f t="shared" si="0"/>
        <v>-2</v>
      </c>
      <c r="K11" s="5">
        <f t="shared" si="1"/>
        <v>-2000</v>
      </c>
      <c r="L11" s="16" t="s">
        <v>33</v>
      </c>
    </row>
    <row r="12" spans="1:12">
      <c r="A12" s="6">
        <v>45729</v>
      </c>
      <c r="B12" s="16" t="s">
        <v>121</v>
      </c>
      <c r="C12" s="16" t="s">
        <v>36</v>
      </c>
      <c r="D12" s="16">
        <v>10</v>
      </c>
      <c r="E12" s="16" t="s">
        <v>10</v>
      </c>
      <c r="F12" s="16">
        <v>98900</v>
      </c>
      <c r="G12" s="16">
        <v>98600</v>
      </c>
      <c r="H12" s="16">
        <v>99500</v>
      </c>
      <c r="I12" s="16">
        <v>99305</v>
      </c>
      <c r="J12" s="5">
        <f t="shared" si="0"/>
        <v>405</v>
      </c>
      <c r="K12" s="5">
        <f t="shared" si="1"/>
        <v>4050</v>
      </c>
      <c r="L12" s="16" t="s">
        <v>32</v>
      </c>
    </row>
    <row r="13" spans="1:12">
      <c r="A13" s="6">
        <v>45733</v>
      </c>
      <c r="B13" s="16" t="s">
        <v>177</v>
      </c>
      <c r="C13" s="16" t="s">
        <v>36</v>
      </c>
      <c r="D13" s="16">
        <v>10</v>
      </c>
      <c r="E13" s="16" t="s">
        <v>10</v>
      </c>
      <c r="F13" s="16">
        <v>5890</v>
      </c>
      <c r="G13" s="16">
        <v>5830</v>
      </c>
      <c r="H13" s="16">
        <v>5990</v>
      </c>
      <c r="I13" s="16">
        <v>5935</v>
      </c>
      <c r="J13" s="5">
        <f t="shared" si="0"/>
        <v>45</v>
      </c>
      <c r="K13" s="5">
        <f t="shared" si="1"/>
        <v>450</v>
      </c>
      <c r="L13" s="16" t="s">
        <v>32</v>
      </c>
    </row>
    <row r="14" spans="1:12">
      <c r="A14" s="6">
        <v>45734</v>
      </c>
      <c r="B14" s="16" t="s">
        <v>42</v>
      </c>
      <c r="C14" s="16" t="s">
        <v>36</v>
      </c>
      <c r="D14" s="16">
        <v>20</v>
      </c>
      <c r="E14" s="16" t="s">
        <v>12</v>
      </c>
      <c r="F14" s="16">
        <v>88620</v>
      </c>
      <c r="G14" s="16">
        <v>88800</v>
      </c>
      <c r="H14" s="16">
        <v>88300</v>
      </c>
      <c r="I14" s="16">
        <v>88550</v>
      </c>
      <c r="J14" s="5">
        <f t="shared" si="0"/>
        <v>70</v>
      </c>
      <c r="K14" s="5">
        <f t="shared" si="1"/>
        <v>1400</v>
      </c>
      <c r="L14" s="16" t="s">
        <v>32</v>
      </c>
    </row>
    <row r="15" spans="1:12">
      <c r="A15" s="6">
        <v>45735</v>
      </c>
      <c r="B15" s="16" t="s">
        <v>174</v>
      </c>
      <c r="C15" s="16" t="s">
        <v>36</v>
      </c>
      <c r="D15" s="16">
        <v>1000</v>
      </c>
      <c r="E15" s="16" t="s">
        <v>10</v>
      </c>
      <c r="F15" s="16">
        <v>278</v>
      </c>
      <c r="G15" s="16">
        <v>276</v>
      </c>
      <c r="H15" s="16">
        <v>281</v>
      </c>
      <c r="I15" s="16">
        <v>276</v>
      </c>
      <c r="J15" s="5">
        <f t="shared" si="0"/>
        <v>-2</v>
      </c>
      <c r="K15" s="5">
        <f t="shared" si="1"/>
        <v>-2000</v>
      </c>
      <c r="L15" s="16" t="s">
        <v>33</v>
      </c>
    </row>
    <row r="16" spans="1:12">
      <c r="A16" s="6">
        <v>45735</v>
      </c>
      <c r="B16" s="16" t="s">
        <v>42</v>
      </c>
      <c r="C16" s="16" t="s">
        <v>36</v>
      </c>
      <c r="D16" s="16">
        <v>20</v>
      </c>
      <c r="E16" s="16" t="s">
        <v>12</v>
      </c>
      <c r="F16" s="16">
        <v>88620</v>
      </c>
      <c r="G16" s="16">
        <v>88730</v>
      </c>
      <c r="H16" s="16">
        <v>88400</v>
      </c>
      <c r="I16" s="16">
        <v>88465</v>
      </c>
      <c r="J16" s="5">
        <f t="shared" si="0"/>
        <v>155</v>
      </c>
      <c r="K16" s="5">
        <f t="shared" si="1"/>
        <v>3100</v>
      </c>
      <c r="L16" s="16" t="s">
        <v>32</v>
      </c>
    </row>
    <row r="17" spans="1:12">
      <c r="A17" s="6">
        <v>45736</v>
      </c>
      <c r="B17" s="16" t="s">
        <v>182</v>
      </c>
      <c r="C17" s="16" t="s">
        <v>36</v>
      </c>
      <c r="D17" s="16">
        <v>50</v>
      </c>
      <c r="E17" s="16" t="s">
        <v>12</v>
      </c>
      <c r="F17" s="16">
        <v>2750</v>
      </c>
      <c r="G17" s="16">
        <v>2700</v>
      </c>
      <c r="H17" s="16">
        <v>2780</v>
      </c>
      <c r="I17" s="16">
        <v>2725</v>
      </c>
      <c r="J17" s="5">
        <f t="shared" si="0"/>
        <v>25</v>
      </c>
      <c r="K17" s="5">
        <f t="shared" si="1"/>
        <v>1250</v>
      </c>
      <c r="L17" s="16" t="s">
        <v>32</v>
      </c>
    </row>
    <row r="18" spans="1:12">
      <c r="A18" s="6">
        <v>45736</v>
      </c>
      <c r="B18" s="16" t="s">
        <v>42</v>
      </c>
      <c r="C18" s="16" t="s">
        <v>36</v>
      </c>
      <c r="D18" s="16">
        <v>20</v>
      </c>
      <c r="E18" s="16" t="s">
        <v>12</v>
      </c>
      <c r="F18" s="16">
        <v>88600</v>
      </c>
      <c r="G18" s="16">
        <v>88800</v>
      </c>
      <c r="H18" s="16">
        <v>88350</v>
      </c>
      <c r="I18" s="16">
        <v>88405</v>
      </c>
      <c r="J18" s="5">
        <f t="shared" si="0"/>
        <v>195</v>
      </c>
      <c r="K18" s="5">
        <f t="shared" si="1"/>
        <v>3900</v>
      </c>
      <c r="L18" s="16" t="s">
        <v>32</v>
      </c>
    </row>
    <row r="19" spans="1:12">
      <c r="A19" s="6">
        <v>45737</v>
      </c>
      <c r="B19" s="16" t="s">
        <v>42</v>
      </c>
      <c r="C19" s="16" t="s">
        <v>36</v>
      </c>
      <c r="D19" s="16">
        <v>20</v>
      </c>
      <c r="E19" s="16" t="s">
        <v>12</v>
      </c>
      <c r="F19" s="16">
        <v>88200</v>
      </c>
      <c r="G19" s="16">
        <v>88400</v>
      </c>
      <c r="H19" s="16">
        <v>87900</v>
      </c>
      <c r="I19" s="16">
        <v>87975</v>
      </c>
      <c r="J19" s="5">
        <f t="shared" si="0"/>
        <v>225</v>
      </c>
      <c r="K19" s="5">
        <f t="shared" si="1"/>
        <v>4500</v>
      </c>
      <c r="L19" s="16" t="s">
        <v>32</v>
      </c>
    </row>
    <row r="20" spans="1:12">
      <c r="A20" s="6">
        <v>45737</v>
      </c>
      <c r="B20" s="16" t="s">
        <v>37</v>
      </c>
      <c r="C20" s="16" t="s">
        <v>36</v>
      </c>
      <c r="D20" s="16">
        <v>10</v>
      </c>
      <c r="E20" s="16" t="s">
        <v>12</v>
      </c>
      <c r="F20" s="16">
        <v>98000</v>
      </c>
      <c r="G20" s="16">
        <v>98500</v>
      </c>
      <c r="H20" s="16">
        <v>97000</v>
      </c>
      <c r="I20" s="16">
        <v>97625</v>
      </c>
      <c r="J20" s="5">
        <f t="shared" si="0"/>
        <v>375</v>
      </c>
      <c r="K20" s="5">
        <f t="shared" si="1"/>
        <v>3750</v>
      </c>
      <c r="L20" s="16" t="s">
        <v>32</v>
      </c>
    </row>
    <row r="21" spans="1:12">
      <c r="A21" s="6">
        <v>45740</v>
      </c>
      <c r="B21" s="16" t="s">
        <v>174</v>
      </c>
      <c r="C21" s="16" t="s">
        <v>36</v>
      </c>
      <c r="D21" s="16">
        <v>1000</v>
      </c>
      <c r="E21" s="16" t="s">
        <v>10</v>
      </c>
      <c r="F21" s="16">
        <v>275.8</v>
      </c>
      <c r="G21" s="16">
        <v>273.8</v>
      </c>
      <c r="H21" s="16">
        <v>278</v>
      </c>
      <c r="I21" s="16">
        <v>276.89999999999998</v>
      </c>
      <c r="J21" s="5">
        <f t="shared" si="0"/>
        <v>1.0999999999999659</v>
      </c>
      <c r="K21" s="5">
        <f t="shared" si="1"/>
        <v>1099.9999999999659</v>
      </c>
      <c r="L21" s="16" t="s">
        <v>32</v>
      </c>
    </row>
    <row r="22" spans="1:12">
      <c r="A22" s="6">
        <v>45741</v>
      </c>
      <c r="B22" s="16" t="s">
        <v>181</v>
      </c>
      <c r="C22" s="16" t="s">
        <v>36</v>
      </c>
      <c r="D22" s="16">
        <v>250</v>
      </c>
      <c r="E22" s="16" t="s">
        <v>12</v>
      </c>
      <c r="F22" s="16">
        <v>337</v>
      </c>
      <c r="G22" s="16">
        <v>343</v>
      </c>
      <c r="H22" s="16">
        <v>328</v>
      </c>
      <c r="I22" s="16">
        <v>331.5</v>
      </c>
      <c r="J22" s="5">
        <f t="shared" si="0"/>
        <v>5.5</v>
      </c>
      <c r="K22" s="5">
        <f t="shared" si="1"/>
        <v>1375</v>
      </c>
      <c r="L22" s="16" t="s">
        <v>32</v>
      </c>
    </row>
    <row r="23" spans="1:12">
      <c r="A23" s="6">
        <v>45742</v>
      </c>
      <c r="B23" s="16" t="s">
        <v>177</v>
      </c>
      <c r="C23" s="16" t="s">
        <v>36</v>
      </c>
      <c r="D23" s="16">
        <v>10</v>
      </c>
      <c r="E23" s="16" t="s">
        <v>10</v>
      </c>
      <c r="F23" s="16">
        <v>5980</v>
      </c>
      <c r="G23" s="16">
        <v>5900</v>
      </c>
      <c r="H23" s="16">
        <v>6090</v>
      </c>
      <c r="I23" s="16">
        <v>6015</v>
      </c>
      <c r="J23" s="5">
        <f t="shared" si="0"/>
        <v>35</v>
      </c>
      <c r="K23" s="5">
        <f t="shared" si="1"/>
        <v>350</v>
      </c>
      <c r="L23" s="16" t="s">
        <v>32</v>
      </c>
    </row>
    <row r="24" spans="1:12">
      <c r="A24" s="6">
        <v>45742</v>
      </c>
      <c r="B24" s="16" t="s">
        <v>174</v>
      </c>
      <c r="C24" s="16" t="s">
        <v>36</v>
      </c>
      <c r="D24" s="16">
        <v>1000</v>
      </c>
      <c r="E24" s="16" t="s">
        <v>10</v>
      </c>
      <c r="F24" s="16">
        <v>277</v>
      </c>
      <c r="G24" s="16">
        <v>275</v>
      </c>
      <c r="H24" s="16">
        <v>280</v>
      </c>
      <c r="I24" s="16">
        <v>277.8</v>
      </c>
      <c r="J24" s="5">
        <f t="shared" si="0"/>
        <v>0.80000000000001137</v>
      </c>
      <c r="K24" s="5">
        <f t="shared" si="1"/>
        <v>800.00000000001137</v>
      </c>
      <c r="L24" s="16" t="s">
        <v>32</v>
      </c>
    </row>
    <row r="25" spans="1:12">
      <c r="A25" s="6">
        <v>45743</v>
      </c>
      <c r="B25" s="16" t="s">
        <v>42</v>
      </c>
      <c r="C25" s="16" t="s">
        <v>36</v>
      </c>
      <c r="D25" s="16">
        <v>20</v>
      </c>
      <c r="E25" s="16" t="s">
        <v>12</v>
      </c>
      <c r="F25" s="16">
        <v>88600</v>
      </c>
      <c r="G25" s="16">
        <v>88850</v>
      </c>
      <c r="H25" s="16">
        <v>88400</v>
      </c>
      <c r="I25" s="16">
        <v>88450</v>
      </c>
      <c r="J25" s="5">
        <f t="shared" si="0"/>
        <v>150</v>
      </c>
      <c r="K25" s="5">
        <f t="shared" si="1"/>
        <v>3000</v>
      </c>
      <c r="L25" s="16" t="s">
        <v>32</v>
      </c>
    </row>
    <row r="26" spans="1:12">
      <c r="A26" s="6">
        <v>45744</v>
      </c>
      <c r="B26" s="16" t="s">
        <v>181</v>
      </c>
      <c r="C26" s="16" t="s">
        <v>36</v>
      </c>
      <c r="D26" s="16">
        <v>250</v>
      </c>
      <c r="E26" s="16" t="s">
        <v>10</v>
      </c>
      <c r="F26" s="16">
        <v>233.5</v>
      </c>
      <c r="G26" s="16">
        <v>225.5</v>
      </c>
      <c r="H26" s="16">
        <v>245</v>
      </c>
      <c r="I26" s="16">
        <v>236</v>
      </c>
      <c r="J26" s="5">
        <f t="shared" si="0"/>
        <v>2.5</v>
      </c>
      <c r="K26" s="5">
        <f t="shared" si="1"/>
        <v>625</v>
      </c>
      <c r="L26" s="16" t="s">
        <v>32</v>
      </c>
    </row>
    <row r="27" spans="1:12">
      <c r="A27" s="6">
        <v>45744</v>
      </c>
      <c r="B27" s="16" t="s">
        <v>186</v>
      </c>
      <c r="C27" s="16" t="s">
        <v>36</v>
      </c>
      <c r="D27" s="16">
        <v>1000</v>
      </c>
      <c r="E27" s="16" t="s">
        <v>10</v>
      </c>
      <c r="F27" s="16">
        <v>249.7</v>
      </c>
      <c r="G27" s="16">
        <v>248</v>
      </c>
      <c r="H27" s="16">
        <v>252</v>
      </c>
      <c r="I27" s="16">
        <v>250.4</v>
      </c>
      <c r="J27" s="5">
        <f t="shared" si="0"/>
        <v>0.70000000000001705</v>
      </c>
      <c r="K27" s="5">
        <f t="shared" si="1"/>
        <v>700.00000000001705</v>
      </c>
      <c r="L27" s="16" t="s">
        <v>32</v>
      </c>
    </row>
    <row r="28" spans="1:12">
      <c r="A28" s="6">
        <v>45744</v>
      </c>
      <c r="B28" s="16" t="s">
        <v>37</v>
      </c>
      <c r="C28" s="16" t="s">
        <v>36</v>
      </c>
      <c r="D28" s="16">
        <v>10</v>
      </c>
      <c r="E28" s="16" t="s">
        <v>10</v>
      </c>
      <c r="F28" s="16">
        <v>100500</v>
      </c>
      <c r="G28" s="16">
        <v>100100</v>
      </c>
      <c r="H28" s="16">
        <v>102000</v>
      </c>
      <c r="I28" s="16">
        <v>100700</v>
      </c>
      <c r="J28" s="5">
        <f t="shared" si="0"/>
        <v>200</v>
      </c>
      <c r="K28" s="5">
        <f t="shared" si="1"/>
        <v>2000</v>
      </c>
      <c r="L28" s="16" t="s">
        <v>32</v>
      </c>
    </row>
    <row r="29" spans="1:12">
      <c r="A29" s="6"/>
      <c r="B29" s="16"/>
      <c r="C29" s="16"/>
      <c r="D29" s="16"/>
      <c r="E29" s="16"/>
      <c r="F29" s="16"/>
      <c r="G29" s="16"/>
      <c r="H29" s="16"/>
      <c r="I29" s="16"/>
      <c r="J29" s="5"/>
      <c r="K29" s="5"/>
      <c r="L29" s="16"/>
    </row>
    <row r="30" spans="1:12">
      <c r="A30" s="6"/>
      <c r="B30" s="16"/>
      <c r="C30" s="16"/>
      <c r="D30" s="16"/>
      <c r="E30" s="16"/>
      <c r="F30" s="16"/>
      <c r="G30" s="16"/>
      <c r="H30" s="16"/>
      <c r="I30" s="16"/>
      <c r="J30" s="5"/>
      <c r="K30" s="5"/>
      <c r="L30" s="16"/>
    </row>
    <row r="31" spans="1:12">
      <c r="A31" s="6"/>
      <c r="B31" s="16"/>
      <c r="C31" s="16"/>
      <c r="D31" s="16"/>
      <c r="E31" s="36" t="s">
        <v>209</v>
      </c>
      <c r="F31" s="37"/>
      <c r="G31" s="37"/>
      <c r="H31" s="37"/>
      <c r="I31" s="37"/>
      <c r="J31" s="37"/>
      <c r="K31" s="38"/>
      <c r="L31" s="16"/>
    </row>
    <row r="32" spans="1:12">
      <c r="A32" s="6"/>
      <c r="B32" s="16"/>
      <c r="C32" s="16"/>
      <c r="D32" s="16"/>
      <c r="E32" s="18" t="s">
        <v>21</v>
      </c>
      <c r="F32" s="7" t="s">
        <v>22</v>
      </c>
      <c r="G32" s="7" t="s">
        <v>23</v>
      </c>
      <c r="H32" s="7" t="s">
        <v>24</v>
      </c>
      <c r="I32" s="7" t="s">
        <v>25</v>
      </c>
      <c r="J32" s="7" t="s">
        <v>26</v>
      </c>
      <c r="K32" s="8" t="s">
        <v>27</v>
      </c>
      <c r="L32" s="16"/>
    </row>
    <row r="33" spans="1:12">
      <c r="A33" s="6"/>
      <c r="B33" s="16"/>
      <c r="C33" s="16"/>
      <c r="D33" s="16"/>
      <c r="E33" s="19" t="s">
        <v>155</v>
      </c>
      <c r="F33" s="9">
        <v>27</v>
      </c>
      <c r="G33" s="9"/>
      <c r="H33" s="9">
        <v>27</v>
      </c>
      <c r="I33" s="10">
        <v>25</v>
      </c>
      <c r="J33" s="11">
        <f t="shared" ref="J33" si="2">+I33/H33</f>
        <v>0.92592592592592593</v>
      </c>
      <c r="K33" s="12">
        <v>47800</v>
      </c>
      <c r="L33" s="16"/>
    </row>
    <row r="34" spans="1:12">
      <c r="A34" s="6"/>
      <c r="B34" s="16"/>
      <c r="C34" s="16"/>
      <c r="D34" s="16"/>
      <c r="E34" s="20"/>
      <c r="F34" s="13"/>
      <c r="G34" s="13"/>
      <c r="H34" s="13"/>
      <c r="I34" s="13"/>
      <c r="J34" s="14"/>
      <c r="K34" s="15"/>
      <c r="L34" s="16"/>
    </row>
    <row r="35" spans="1:12">
      <c r="A35" s="6"/>
      <c r="B35" s="16"/>
      <c r="C35" s="16"/>
      <c r="D35" s="16"/>
      <c r="E35" s="16"/>
      <c r="F35" s="16"/>
      <c r="G35" s="16"/>
      <c r="H35" s="16"/>
      <c r="I35" s="16"/>
      <c r="J35" s="5"/>
      <c r="K35" s="5"/>
      <c r="L35" s="16"/>
    </row>
    <row r="36" spans="1:12">
      <c r="A36" s="6"/>
      <c r="B36" s="16"/>
      <c r="C36" s="16"/>
      <c r="D36" s="16"/>
      <c r="E36" s="16"/>
      <c r="F36" s="16"/>
      <c r="G36" s="16"/>
      <c r="H36" s="16"/>
      <c r="I36" s="16"/>
      <c r="J36" s="5"/>
      <c r="K36" s="5"/>
      <c r="L36" s="16"/>
    </row>
    <row r="37" spans="1:12">
      <c r="A37" s="6"/>
      <c r="B37" s="16"/>
      <c r="C37" s="16"/>
      <c r="D37" s="16"/>
      <c r="E37" s="16"/>
      <c r="F37" s="16"/>
      <c r="G37" s="16"/>
      <c r="H37" s="16"/>
      <c r="I37" s="16"/>
      <c r="J37" s="5"/>
      <c r="K37" s="5"/>
      <c r="L37" s="16"/>
    </row>
    <row r="38" spans="1:12">
      <c r="A38" s="6"/>
      <c r="B38" s="16"/>
      <c r="C38" s="16"/>
      <c r="D38" s="16"/>
      <c r="E38" s="16"/>
      <c r="F38" s="16"/>
      <c r="G38" s="16"/>
      <c r="H38" s="16"/>
      <c r="I38" s="16"/>
      <c r="J38" s="5"/>
      <c r="K38" s="5"/>
      <c r="L38" s="16"/>
    </row>
    <row r="39" spans="1:12">
      <c r="A39" s="6"/>
      <c r="B39" s="16"/>
      <c r="C39" s="16"/>
      <c r="D39" s="16"/>
      <c r="E39" s="16"/>
      <c r="F39" s="16"/>
      <c r="G39" s="16"/>
      <c r="H39" s="16"/>
      <c r="I39" s="16"/>
      <c r="J39" s="5"/>
      <c r="K39" s="5"/>
      <c r="L39" s="16"/>
    </row>
    <row r="40" spans="1:12">
      <c r="A40" s="6"/>
      <c r="B40" s="16"/>
      <c r="C40" s="16"/>
      <c r="D40" s="16"/>
      <c r="E40" s="16"/>
      <c r="F40" s="16"/>
      <c r="G40" s="16"/>
      <c r="H40" s="16"/>
      <c r="I40" s="16"/>
      <c r="J40" s="5"/>
      <c r="K40" s="5"/>
      <c r="L40" s="16"/>
    </row>
    <row r="41" spans="1:12">
      <c r="A41" s="6"/>
      <c r="B41" s="16"/>
      <c r="C41" s="16"/>
      <c r="D41" s="16"/>
      <c r="E41" s="16"/>
      <c r="F41" s="16"/>
      <c r="G41" s="16"/>
      <c r="H41" s="16"/>
      <c r="I41" s="16"/>
      <c r="J41" s="5"/>
      <c r="K41" s="5"/>
      <c r="L41" s="16"/>
    </row>
    <row r="42" spans="1:12">
      <c r="A42" s="6"/>
      <c r="B42" s="16"/>
      <c r="C42" s="16"/>
      <c r="D42" s="16"/>
      <c r="E42" s="16"/>
      <c r="F42" s="16"/>
      <c r="G42" s="16"/>
      <c r="H42" s="16"/>
      <c r="I42" s="16"/>
      <c r="J42" s="5"/>
      <c r="K42" s="5"/>
      <c r="L42" s="16"/>
    </row>
    <row r="43" spans="1:12">
      <c r="A43" s="6"/>
      <c r="B43" s="16"/>
      <c r="C43" s="16"/>
      <c r="D43" s="16"/>
      <c r="E43" s="16"/>
      <c r="F43" s="16"/>
      <c r="G43" s="16"/>
      <c r="H43" s="16"/>
      <c r="I43" s="16"/>
      <c r="J43" s="5"/>
      <c r="K43" s="5"/>
      <c r="L43" s="16"/>
    </row>
  </sheetData>
  <mergeCells count="1">
    <mergeCell ref="E31:K3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L35"/>
  <sheetViews>
    <sheetView topLeftCell="A18" workbookViewId="0">
      <selection activeCell="E32" sqref="E32:K32"/>
    </sheetView>
  </sheetViews>
  <sheetFormatPr defaultRowHeight="15"/>
  <cols>
    <col min="1" max="1" width="12.7109375" style="16" customWidth="1"/>
    <col min="2" max="2" width="13" customWidth="1"/>
    <col min="3" max="4" width="12.140625" customWidth="1"/>
    <col min="5" max="5" width="18.28515625" customWidth="1"/>
    <col min="6" max="6" width="12.42578125" customWidth="1"/>
    <col min="7" max="7" width="13.28515625" customWidth="1"/>
    <col min="8" max="8" width="12.5703125" customWidth="1"/>
    <col min="9" max="9" width="13.85546875" customWidth="1"/>
    <col min="10" max="10" width="11.7109375" customWidth="1"/>
    <col min="11" max="11" width="14.140625" customWidth="1"/>
    <col min="12" max="12" width="16.42578125" customWidth="1"/>
  </cols>
  <sheetData>
    <row r="1" spans="1:12">
      <c r="A1" s="1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45748</v>
      </c>
      <c r="B2" s="16" t="s">
        <v>42</v>
      </c>
      <c r="C2" s="16" t="s">
        <v>36</v>
      </c>
      <c r="D2" s="16">
        <v>20</v>
      </c>
      <c r="E2" s="16" t="s">
        <v>12</v>
      </c>
      <c r="F2" s="16">
        <v>90700</v>
      </c>
      <c r="G2" s="16">
        <v>90900</v>
      </c>
      <c r="H2" s="16">
        <v>90400</v>
      </c>
      <c r="I2" s="16">
        <v>90485</v>
      </c>
      <c r="J2" s="5">
        <f t="shared" ref="J2:J29" si="0">IF(E2="BUY",I2-F2,F2-I2)</f>
        <v>215</v>
      </c>
      <c r="K2" s="5">
        <f t="shared" ref="K2:K29" si="1">(J2*D2)</f>
        <v>4300</v>
      </c>
      <c r="L2" s="16" t="s">
        <v>32</v>
      </c>
    </row>
    <row r="3" spans="1:12">
      <c r="A3" s="6">
        <v>45749</v>
      </c>
      <c r="B3" s="16" t="s">
        <v>42</v>
      </c>
      <c r="C3" s="16" t="s">
        <v>36</v>
      </c>
      <c r="D3" s="16">
        <v>20</v>
      </c>
      <c r="E3" s="16" t="s">
        <v>12</v>
      </c>
      <c r="F3" s="16">
        <v>90450</v>
      </c>
      <c r="G3" s="16">
        <v>90650</v>
      </c>
      <c r="H3" s="16">
        <v>90200</v>
      </c>
      <c r="I3" s="16">
        <v>90265</v>
      </c>
      <c r="J3" s="5">
        <f t="shared" si="0"/>
        <v>185</v>
      </c>
      <c r="K3" s="5">
        <f t="shared" si="1"/>
        <v>3700</v>
      </c>
      <c r="L3" s="16" t="s">
        <v>32</v>
      </c>
    </row>
    <row r="4" spans="1:12">
      <c r="A4" s="6">
        <v>45750</v>
      </c>
      <c r="B4" s="16" t="s">
        <v>42</v>
      </c>
      <c r="C4" s="16" t="s">
        <v>36</v>
      </c>
      <c r="D4" s="16">
        <v>20</v>
      </c>
      <c r="E4" s="16" t="s">
        <v>12</v>
      </c>
      <c r="F4" s="16">
        <v>90200</v>
      </c>
      <c r="G4" s="16">
        <v>90400</v>
      </c>
      <c r="H4" s="16">
        <v>89900</v>
      </c>
      <c r="I4" s="16">
        <v>89950</v>
      </c>
      <c r="J4" s="5">
        <f t="shared" si="0"/>
        <v>250</v>
      </c>
      <c r="K4" s="5">
        <f t="shared" si="1"/>
        <v>5000</v>
      </c>
      <c r="L4" s="16" t="s">
        <v>32</v>
      </c>
    </row>
    <row r="5" spans="1:12">
      <c r="A5" s="6">
        <v>45751</v>
      </c>
      <c r="B5" s="16" t="s">
        <v>42</v>
      </c>
      <c r="C5" s="16" t="s">
        <v>36</v>
      </c>
      <c r="D5" s="16">
        <v>20</v>
      </c>
      <c r="E5" s="16" t="s">
        <v>12</v>
      </c>
      <c r="F5" s="16">
        <v>89200</v>
      </c>
      <c r="G5" s="16">
        <v>89400</v>
      </c>
      <c r="H5" s="16">
        <v>88800</v>
      </c>
      <c r="I5" s="16">
        <v>89050</v>
      </c>
      <c r="J5" s="5">
        <f t="shared" si="0"/>
        <v>150</v>
      </c>
      <c r="K5" s="5">
        <f t="shared" si="1"/>
        <v>3000</v>
      </c>
      <c r="L5" s="16" t="s">
        <v>32</v>
      </c>
    </row>
    <row r="6" spans="1:12">
      <c r="A6" s="6">
        <v>45751</v>
      </c>
      <c r="B6" s="16" t="s">
        <v>181</v>
      </c>
      <c r="C6" s="16" t="s">
        <v>36</v>
      </c>
      <c r="D6" s="16">
        <v>250</v>
      </c>
      <c r="E6" s="16" t="s">
        <v>10</v>
      </c>
      <c r="F6" s="16">
        <v>352</v>
      </c>
      <c r="G6" s="16">
        <v>347</v>
      </c>
      <c r="H6" s="16">
        <v>360</v>
      </c>
      <c r="I6" s="16">
        <v>354.2</v>
      </c>
      <c r="J6" s="5">
        <f t="shared" si="0"/>
        <v>2.1999999999999886</v>
      </c>
      <c r="K6" s="5">
        <f t="shared" si="1"/>
        <v>549.99999999999716</v>
      </c>
      <c r="L6" s="16" t="s">
        <v>32</v>
      </c>
    </row>
    <row r="7" spans="1:12">
      <c r="A7" s="6">
        <v>45754</v>
      </c>
      <c r="B7" s="16" t="s">
        <v>174</v>
      </c>
      <c r="C7" s="16" t="s">
        <v>36</v>
      </c>
      <c r="D7" s="16">
        <v>1000</v>
      </c>
      <c r="E7" s="16" t="s">
        <v>10</v>
      </c>
      <c r="F7" s="16">
        <v>248.5</v>
      </c>
      <c r="G7" s="16">
        <v>246</v>
      </c>
      <c r="H7" s="16">
        <v>252</v>
      </c>
      <c r="I7" s="16">
        <v>251.25</v>
      </c>
      <c r="J7" s="5">
        <f t="shared" si="0"/>
        <v>2.75</v>
      </c>
      <c r="K7" s="5">
        <f t="shared" si="1"/>
        <v>2750</v>
      </c>
      <c r="L7" s="16" t="s">
        <v>32</v>
      </c>
    </row>
    <row r="8" spans="1:12">
      <c r="A8" s="6">
        <v>45755</v>
      </c>
      <c r="B8" s="16" t="s">
        <v>174</v>
      </c>
      <c r="C8" s="16" t="s">
        <v>36</v>
      </c>
      <c r="D8" s="16">
        <v>1000</v>
      </c>
      <c r="E8" s="16" t="s">
        <v>10</v>
      </c>
      <c r="F8" s="16">
        <v>248</v>
      </c>
      <c r="G8" s="16">
        <v>246</v>
      </c>
      <c r="H8" s="16">
        <v>252</v>
      </c>
      <c r="I8" s="16">
        <v>250.5</v>
      </c>
      <c r="J8" s="5">
        <f t="shared" si="0"/>
        <v>2.5</v>
      </c>
      <c r="K8" s="5">
        <f t="shared" si="1"/>
        <v>2500</v>
      </c>
      <c r="L8" s="16" t="s">
        <v>32</v>
      </c>
    </row>
    <row r="9" spans="1:12">
      <c r="A9" s="6">
        <v>45755</v>
      </c>
      <c r="B9" s="16" t="s">
        <v>186</v>
      </c>
      <c r="C9" s="16" t="s">
        <v>35</v>
      </c>
      <c r="D9" s="16">
        <v>1000</v>
      </c>
      <c r="E9" s="16" t="s">
        <v>10</v>
      </c>
      <c r="F9" s="16">
        <v>232</v>
      </c>
      <c r="G9" s="16">
        <v>230</v>
      </c>
      <c r="H9" s="16">
        <v>235</v>
      </c>
      <c r="I9" s="16">
        <v>230</v>
      </c>
      <c r="J9" s="5">
        <f t="shared" si="0"/>
        <v>-2</v>
      </c>
      <c r="K9" s="5">
        <f t="shared" si="1"/>
        <v>-2000</v>
      </c>
      <c r="L9" s="16" t="s">
        <v>33</v>
      </c>
    </row>
    <row r="10" spans="1:12">
      <c r="A10" s="6">
        <v>45756</v>
      </c>
      <c r="B10" s="16" t="s">
        <v>174</v>
      </c>
      <c r="C10" s="16" t="s">
        <v>36</v>
      </c>
      <c r="D10" s="16">
        <v>1000</v>
      </c>
      <c r="E10" s="16" t="s">
        <v>10</v>
      </c>
      <c r="F10" s="16">
        <v>246.5</v>
      </c>
      <c r="G10" s="16">
        <v>244.5</v>
      </c>
      <c r="H10" s="16">
        <v>249</v>
      </c>
      <c r="I10" s="16">
        <v>247.5</v>
      </c>
      <c r="J10" s="5">
        <f t="shared" si="0"/>
        <v>1</v>
      </c>
      <c r="K10" s="5">
        <f t="shared" si="1"/>
        <v>1000</v>
      </c>
      <c r="L10" s="16" t="s">
        <v>32</v>
      </c>
    </row>
    <row r="11" spans="1:12">
      <c r="A11" s="6">
        <v>45756</v>
      </c>
      <c r="B11" s="16" t="s">
        <v>42</v>
      </c>
      <c r="C11" s="16" t="s">
        <v>36</v>
      </c>
      <c r="D11" s="16">
        <v>20</v>
      </c>
      <c r="E11" s="16" t="s">
        <v>12</v>
      </c>
      <c r="F11" s="16">
        <v>89450</v>
      </c>
      <c r="G11" s="16">
        <v>89650</v>
      </c>
      <c r="H11" s="16">
        <v>89000</v>
      </c>
      <c r="I11" s="16">
        <v>89600</v>
      </c>
      <c r="J11" s="5">
        <f t="shared" si="0"/>
        <v>-150</v>
      </c>
      <c r="K11" s="5">
        <f t="shared" si="1"/>
        <v>-3000</v>
      </c>
      <c r="L11" s="16" t="s">
        <v>33</v>
      </c>
    </row>
    <row r="12" spans="1:12">
      <c r="A12" s="6">
        <v>45756</v>
      </c>
      <c r="B12" s="16" t="s">
        <v>186</v>
      </c>
      <c r="C12" s="16" t="s">
        <v>36</v>
      </c>
      <c r="D12" s="16">
        <v>1000</v>
      </c>
      <c r="E12" s="16" t="s">
        <v>10</v>
      </c>
      <c r="F12" s="16">
        <v>230.5</v>
      </c>
      <c r="G12" s="16">
        <v>228.7</v>
      </c>
      <c r="H12" s="16">
        <v>233</v>
      </c>
      <c r="I12" s="16">
        <v>233</v>
      </c>
      <c r="J12" s="5">
        <f t="shared" si="0"/>
        <v>2.5</v>
      </c>
      <c r="K12" s="5">
        <f t="shared" si="1"/>
        <v>2500</v>
      </c>
      <c r="L12" s="16" t="s">
        <v>32</v>
      </c>
    </row>
    <row r="13" spans="1:12">
      <c r="A13" s="6">
        <v>45757</v>
      </c>
      <c r="B13" s="16" t="s">
        <v>174</v>
      </c>
      <c r="C13" s="16" t="s">
        <v>36</v>
      </c>
      <c r="D13" s="16">
        <v>1000</v>
      </c>
      <c r="E13" s="16" t="s">
        <v>10</v>
      </c>
      <c r="F13" s="16">
        <v>252.5</v>
      </c>
      <c r="G13" s="16">
        <v>250.5</v>
      </c>
      <c r="H13" s="16">
        <v>256</v>
      </c>
      <c r="I13" s="16">
        <v>254.1</v>
      </c>
      <c r="J13" s="5">
        <f t="shared" si="0"/>
        <v>1.5999999999999943</v>
      </c>
      <c r="K13" s="5">
        <f t="shared" si="1"/>
        <v>1599.9999999999943</v>
      </c>
      <c r="L13" s="16" t="s">
        <v>32</v>
      </c>
    </row>
    <row r="14" spans="1:12">
      <c r="A14" s="6">
        <v>45758</v>
      </c>
      <c r="B14" s="16" t="s">
        <v>37</v>
      </c>
      <c r="C14" s="16" t="s">
        <v>36</v>
      </c>
      <c r="D14" s="16">
        <v>10</v>
      </c>
      <c r="E14" s="16" t="s">
        <v>10</v>
      </c>
      <c r="F14" s="16">
        <v>92700</v>
      </c>
      <c r="G14" s="16">
        <v>92200</v>
      </c>
      <c r="H14" s="16">
        <v>93500</v>
      </c>
      <c r="I14" s="16">
        <v>92870</v>
      </c>
      <c r="J14" s="5">
        <f t="shared" si="0"/>
        <v>170</v>
      </c>
      <c r="K14" s="5">
        <f t="shared" si="1"/>
        <v>1700</v>
      </c>
      <c r="L14" s="16" t="s">
        <v>32</v>
      </c>
    </row>
    <row r="15" spans="1:12">
      <c r="A15" s="6">
        <v>45758</v>
      </c>
      <c r="B15" s="16" t="s">
        <v>174</v>
      </c>
      <c r="C15" s="16" t="s">
        <v>36</v>
      </c>
      <c r="D15" s="16">
        <v>1000</v>
      </c>
      <c r="E15" s="16" t="s">
        <v>10</v>
      </c>
      <c r="F15" s="16">
        <v>254</v>
      </c>
      <c r="G15" s="16">
        <v>252</v>
      </c>
      <c r="H15" s="16">
        <v>257</v>
      </c>
      <c r="I15" s="16">
        <v>255.3</v>
      </c>
      <c r="J15" s="5">
        <f t="shared" si="0"/>
        <v>1.3000000000000114</v>
      </c>
      <c r="K15" s="5">
        <f t="shared" si="1"/>
        <v>1300.0000000000114</v>
      </c>
      <c r="L15" s="16" t="s">
        <v>32</v>
      </c>
    </row>
    <row r="16" spans="1:12">
      <c r="A16" s="6">
        <v>45761</v>
      </c>
      <c r="B16" s="16" t="s">
        <v>174</v>
      </c>
      <c r="C16" s="16" t="s">
        <v>36</v>
      </c>
      <c r="D16" s="16">
        <v>1000</v>
      </c>
      <c r="E16" s="16" t="s">
        <v>10</v>
      </c>
      <c r="F16" s="16">
        <v>253.5</v>
      </c>
      <c r="G16" s="16">
        <v>251.5</v>
      </c>
      <c r="H16" s="16">
        <v>256</v>
      </c>
      <c r="I16" s="16">
        <v>251.5</v>
      </c>
      <c r="J16" s="5">
        <f t="shared" si="0"/>
        <v>-2</v>
      </c>
      <c r="K16" s="5">
        <f t="shared" si="1"/>
        <v>-2000</v>
      </c>
      <c r="L16" s="16" t="s">
        <v>33</v>
      </c>
    </row>
    <row r="17" spans="1:12">
      <c r="A17" s="6">
        <v>45761</v>
      </c>
      <c r="B17" s="16" t="s">
        <v>181</v>
      </c>
      <c r="C17" s="16" t="s">
        <v>36</v>
      </c>
      <c r="D17" s="16">
        <v>250</v>
      </c>
      <c r="E17" s="16" t="s">
        <v>10</v>
      </c>
      <c r="F17" s="16">
        <v>302</v>
      </c>
      <c r="G17" s="16">
        <v>297</v>
      </c>
      <c r="H17" s="16">
        <v>310</v>
      </c>
      <c r="I17" s="16">
        <v>307.2</v>
      </c>
      <c r="J17" s="5">
        <f t="shared" si="0"/>
        <v>5.1999999999999886</v>
      </c>
      <c r="K17" s="5">
        <f t="shared" si="1"/>
        <v>1299.9999999999973</v>
      </c>
      <c r="L17" s="16" t="s">
        <v>32</v>
      </c>
    </row>
    <row r="18" spans="1:12">
      <c r="A18" s="6">
        <v>45761</v>
      </c>
      <c r="B18" s="16" t="s">
        <v>42</v>
      </c>
      <c r="C18" s="16" t="s">
        <v>36</v>
      </c>
      <c r="D18" s="16">
        <v>20</v>
      </c>
      <c r="E18" s="16" t="s">
        <v>12</v>
      </c>
      <c r="F18" s="16">
        <v>92550</v>
      </c>
      <c r="G18" s="16">
        <v>92800</v>
      </c>
      <c r="H18" s="16">
        <v>91900</v>
      </c>
      <c r="I18" s="16">
        <v>92380</v>
      </c>
      <c r="J18" s="5">
        <f t="shared" si="0"/>
        <v>170</v>
      </c>
      <c r="K18" s="5">
        <f t="shared" si="1"/>
        <v>3400</v>
      </c>
      <c r="L18" s="16" t="s">
        <v>32</v>
      </c>
    </row>
    <row r="19" spans="1:12">
      <c r="A19" s="6">
        <v>45762</v>
      </c>
      <c r="B19" s="16" t="s">
        <v>42</v>
      </c>
      <c r="C19" s="16" t="s">
        <v>36</v>
      </c>
      <c r="D19" s="16">
        <v>20</v>
      </c>
      <c r="E19" s="16" t="s">
        <v>12</v>
      </c>
      <c r="F19" s="16">
        <v>92900</v>
      </c>
      <c r="G19" s="16">
        <v>93100</v>
      </c>
      <c r="H19" s="16">
        <v>92500</v>
      </c>
      <c r="I19" s="16">
        <v>92770</v>
      </c>
      <c r="J19" s="5">
        <f t="shared" si="0"/>
        <v>130</v>
      </c>
      <c r="K19" s="5">
        <f t="shared" si="1"/>
        <v>2600</v>
      </c>
      <c r="L19" s="16" t="s">
        <v>32</v>
      </c>
    </row>
    <row r="20" spans="1:12">
      <c r="A20" s="6">
        <v>45770</v>
      </c>
      <c r="B20" s="16" t="s">
        <v>174</v>
      </c>
      <c r="C20" s="16" t="s">
        <v>36</v>
      </c>
      <c r="D20" s="16">
        <v>1000</v>
      </c>
      <c r="E20" s="16" t="s">
        <v>10</v>
      </c>
      <c r="F20" s="16">
        <v>250</v>
      </c>
      <c r="G20" s="16">
        <v>248</v>
      </c>
      <c r="H20" s="16">
        <v>253</v>
      </c>
      <c r="I20" s="16">
        <v>251.25</v>
      </c>
      <c r="J20" s="5">
        <f t="shared" si="0"/>
        <v>1.25</v>
      </c>
      <c r="K20" s="5">
        <f t="shared" si="1"/>
        <v>1250</v>
      </c>
      <c r="L20" s="16" t="s">
        <v>32</v>
      </c>
    </row>
    <row r="21" spans="1:12">
      <c r="A21" s="6">
        <v>45770</v>
      </c>
      <c r="B21" s="16" t="s">
        <v>181</v>
      </c>
      <c r="C21" s="16" t="s">
        <v>36</v>
      </c>
      <c r="D21" s="16">
        <v>250</v>
      </c>
      <c r="E21" s="16" t="s">
        <v>10</v>
      </c>
      <c r="F21" s="16">
        <v>259</v>
      </c>
      <c r="G21" s="16">
        <v>253</v>
      </c>
      <c r="H21" s="16">
        <v>268</v>
      </c>
      <c r="I21" s="16">
        <v>261.7</v>
      </c>
      <c r="J21" s="5">
        <f t="shared" si="0"/>
        <v>2.6999999999999886</v>
      </c>
      <c r="K21" s="5">
        <f t="shared" si="1"/>
        <v>674.99999999999716</v>
      </c>
      <c r="L21" s="16" t="s">
        <v>32</v>
      </c>
    </row>
    <row r="22" spans="1:12">
      <c r="A22" s="6">
        <v>45771</v>
      </c>
      <c r="B22" s="16" t="s">
        <v>186</v>
      </c>
      <c r="C22" s="16" t="s">
        <v>36</v>
      </c>
      <c r="D22" s="16">
        <v>1000</v>
      </c>
      <c r="E22" s="16" t="s">
        <v>10</v>
      </c>
      <c r="F22" s="16">
        <v>233.5</v>
      </c>
      <c r="G22" s="16">
        <v>232</v>
      </c>
      <c r="H22" s="16">
        <v>237</v>
      </c>
      <c r="I22" s="16">
        <v>236</v>
      </c>
      <c r="J22" s="5">
        <f t="shared" si="0"/>
        <v>2.5</v>
      </c>
      <c r="K22" s="5">
        <f t="shared" si="1"/>
        <v>2500</v>
      </c>
      <c r="L22" s="16" t="s">
        <v>32</v>
      </c>
    </row>
    <row r="23" spans="1:12">
      <c r="A23" s="6">
        <v>45771</v>
      </c>
      <c r="B23" s="16" t="s">
        <v>42</v>
      </c>
      <c r="C23" s="16" t="s">
        <v>36</v>
      </c>
      <c r="D23" s="16">
        <v>20</v>
      </c>
      <c r="E23" s="16" t="s">
        <v>12</v>
      </c>
      <c r="F23" s="16">
        <v>95600</v>
      </c>
      <c r="G23" s="16">
        <v>95800</v>
      </c>
      <c r="H23" s="16">
        <v>95350</v>
      </c>
      <c r="I23" s="16">
        <v>95500</v>
      </c>
      <c r="J23" s="5">
        <f t="shared" si="0"/>
        <v>100</v>
      </c>
      <c r="K23" s="5">
        <f t="shared" si="1"/>
        <v>2000</v>
      </c>
      <c r="L23" s="16" t="s">
        <v>32</v>
      </c>
    </row>
    <row r="24" spans="1:12">
      <c r="A24" s="6">
        <v>45772</v>
      </c>
      <c r="B24" s="16" t="s">
        <v>174</v>
      </c>
      <c r="C24" s="16" t="s">
        <v>36</v>
      </c>
      <c r="D24" s="16">
        <v>1000</v>
      </c>
      <c r="E24" s="16" t="s">
        <v>10</v>
      </c>
      <c r="F24" s="16">
        <v>252</v>
      </c>
      <c r="G24" s="16">
        <v>249</v>
      </c>
      <c r="H24" s="16">
        <v>255</v>
      </c>
      <c r="I24" s="16">
        <v>250</v>
      </c>
      <c r="J24" s="5">
        <f t="shared" si="0"/>
        <v>-2</v>
      </c>
      <c r="K24" s="5">
        <f t="shared" si="1"/>
        <v>-2000</v>
      </c>
      <c r="L24" s="16" t="s">
        <v>33</v>
      </c>
    </row>
    <row r="25" spans="1:12">
      <c r="A25" s="6">
        <v>45772</v>
      </c>
      <c r="B25" s="16" t="s">
        <v>181</v>
      </c>
      <c r="C25" s="16" t="s">
        <v>36</v>
      </c>
      <c r="D25" s="16">
        <v>250</v>
      </c>
      <c r="E25" s="16" t="s">
        <v>12</v>
      </c>
      <c r="F25" s="16">
        <v>263</v>
      </c>
      <c r="G25" s="16">
        <v>267</v>
      </c>
      <c r="H25" s="16">
        <v>257</v>
      </c>
      <c r="I25" s="16">
        <v>261</v>
      </c>
      <c r="J25" s="5">
        <f t="shared" si="0"/>
        <v>2</v>
      </c>
      <c r="K25" s="5">
        <f t="shared" si="1"/>
        <v>500</v>
      </c>
      <c r="L25" s="16" t="s">
        <v>32</v>
      </c>
    </row>
    <row r="26" spans="1:12">
      <c r="A26" s="6">
        <v>45775</v>
      </c>
      <c r="B26" s="16" t="s">
        <v>177</v>
      </c>
      <c r="C26" s="16" t="s">
        <v>36</v>
      </c>
      <c r="D26" s="16">
        <v>10</v>
      </c>
      <c r="E26" s="16" t="s">
        <v>12</v>
      </c>
      <c r="F26" s="16">
        <v>5390</v>
      </c>
      <c r="G26" s="16">
        <v>5460</v>
      </c>
      <c r="H26" s="16">
        <v>5200</v>
      </c>
      <c r="I26" s="16">
        <v>5270</v>
      </c>
      <c r="J26" s="5">
        <f t="shared" si="0"/>
        <v>120</v>
      </c>
      <c r="K26" s="5">
        <f t="shared" si="1"/>
        <v>1200</v>
      </c>
      <c r="L26" s="16" t="s">
        <v>32</v>
      </c>
    </row>
    <row r="27" spans="1:12">
      <c r="A27" s="6">
        <v>45775</v>
      </c>
      <c r="B27" s="16" t="s">
        <v>42</v>
      </c>
      <c r="C27" s="16" t="s">
        <v>36</v>
      </c>
      <c r="D27" s="16">
        <v>20</v>
      </c>
      <c r="E27" s="16" t="s">
        <v>12</v>
      </c>
      <c r="F27" s="16">
        <v>94800</v>
      </c>
      <c r="G27" s="16">
        <v>95150</v>
      </c>
      <c r="H27" s="16">
        <v>94500</v>
      </c>
      <c r="I27" s="16">
        <v>94700</v>
      </c>
      <c r="J27" s="5">
        <f t="shared" si="0"/>
        <v>100</v>
      </c>
      <c r="K27" s="5">
        <f t="shared" si="1"/>
        <v>2000</v>
      </c>
      <c r="L27" s="16" t="s">
        <v>32</v>
      </c>
    </row>
    <row r="28" spans="1:12">
      <c r="A28" s="6">
        <v>45776</v>
      </c>
      <c r="B28" s="16" t="s">
        <v>177</v>
      </c>
      <c r="C28" s="16" t="s">
        <v>36</v>
      </c>
      <c r="D28" s="16">
        <v>10</v>
      </c>
      <c r="E28" s="16" t="s">
        <v>12</v>
      </c>
      <c r="F28" s="16">
        <v>5250</v>
      </c>
      <c r="G28" s="16">
        <v>5310</v>
      </c>
      <c r="H28" s="16">
        <v>5150</v>
      </c>
      <c r="I28" s="16">
        <v>5184</v>
      </c>
      <c r="J28" s="5">
        <f t="shared" si="0"/>
        <v>66</v>
      </c>
      <c r="K28" s="5">
        <f t="shared" si="1"/>
        <v>660</v>
      </c>
      <c r="L28" s="16" t="s">
        <v>32</v>
      </c>
    </row>
    <row r="29" spans="1:12">
      <c r="A29" s="6">
        <v>45776</v>
      </c>
      <c r="B29" s="16" t="s">
        <v>186</v>
      </c>
      <c r="C29" s="16" t="s">
        <v>36</v>
      </c>
      <c r="D29" s="16">
        <v>1000</v>
      </c>
      <c r="E29" s="16" t="s">
        <v>12</v>
      </c>
      <c r="F29" s="16">
        <v>236.5</v>
      </c>
      <c r="G29" s="16">
        <v>238.5</v>
      </c>
      <c r="H29" s="16">
        <v>234</v>
      </c>
      <c r="I29" s="16">
        <v>234</v>
      </c>
      <c r="J29" s="5">
        <f t="shared" si="0"/>
        <v>2.5</v>
      </c>
      <c r="K29" s="5">
        <f t="shared" si="1"/>
        <v>2500</v>
      </c>
      <c r="L29" s="16" t="s">
        <v>32</v>
      </c>
    </row>
    <row r="30" spans="1:12">
      <c r="J30" s="5"/>
      <c r="K30" s="5"/>
    </row>
    <row r="32" spans="1:12">
      <c r="E32" s="36" t="s">
        <v>208</v>
      </c>
      <c r="F32" s="37"/>
      <c r="G32" s="37"/>
      <c r="H32" s="37"/>
      <c r="I32" s="37"/>
      <c r="J32" s="37"/>
      <c r="K32" s="38"/>
    </row>
    <row r="33" spans="5:11">
      <c r="E33" s="18" t="s">
        <v>21</v>
      </c>
      <c r="F33" s="7" t="s">
        <v>22</v>
      </c>
      <c r="G33" s="7" t="s">
        <v>23</v>
      </c>
      <c r="H33" s="7" t="s">
        <v>24</v>
      </c>
      <c r="I33" s="7" t="s">
        <v>25</v>
      </c>
      <c r="J33" s="7" t="s">
        <v>26</v>
      </c>
      <c r="K33" s="8" t="s">
        <v>27</v>
      </c>
    </row>
    <row r="34" spans="5:11">
      <c r="E34" s="19" t="s">
        <v>155</v>
      </c>
      <c r="F34" s="9">
        <v>28</v>
      </c>
      <c r="G34" s="9"/>
      <c r="H34" s="9">
        <v>28</v>
      </c>
      <c r="I34" s="10">
        <v>24</v>
      </c>
      <c r="J34" s="11">
        <f t="shared" ref="J34" si="2">+I34/H34</f>
        <v>0.8571428571428571</v>
      </c>
      <c r="K34" s="12">
        <v>41485</v>
      </c>
    </row>
    <row r="35" spans="5:11">
      <c r="E35" s="20"/>
      <c r="F35" s="13"/>
      <c r="G35" s="13"/>
      <c r="H35" s="13"/>
      <c r="I35" s="13"/>
      <c r="J35" s="14"/>
      <c r="K35" s="15"/>
    </row>
  </sheetData>
  <mergeCells count="1">
    <mergeCell ref="E32:K3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L43"/>
  <sheetViews>
    <sheetView topLeftCell="A20" workbookViewId="0">
      <selection activeCell="E40" sqref="E40:K40"/>
    </sheetView>
  </sheetViews>
  <sheetFormatPr defaultRowHeight="15"/>
  <cols>
    <col min="1" max="1" width="12.7109375" style="16" customWidth="1"/>
    <col min="2" max="2" width="13" customWidth="1"/>
    <col min="3" max="4" width="12.140625" customWidth="1"/>
    <col min="5" max="5" width="18.7109375" customWidth="1"/>
    <col min="6" max="6" width="12.42578125" customWidth="1"/>
    <col min="7" max="7" width="13.28515625" customWidth="1"/>
    <col min="8" max="8" width="12.5703125" customWidth="1"/>
    <col min="9" max="9" width="13.85546875" customWidth="1"/>
    <col min="10" max="10" width="11.7109375" customWidth="1"/>
    <col min="11" max="11" width="14.140625" customWidth="1"/>
    <col min="12" max="12" width="16.42578125" customWidth="1"/>
  </cols>
  <sheetData>
    <row r="1" spans="1:12">
      <c r="A1" s="1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45778</v>
      </c>
      <c r="B2" s="16" t="s">
        <v>186</v>
      </c>
      <c r="C2" s="16" t="s">
        <v>36</v>
      </c>
      <c r="D2" s="16">
        <v>1000</v>
      </c>
      <c r="E2" s="16" t="s">
        <v>12</v>
      </c>
      <c r="F2" s="16">
        <v>231.5</v>
      </c>
      <c r="G2" s="16">
        <v>233.5</v>
      </c>
      <c r="H2" s="16">
        <v>229</v>
      </c>
      <c r="I2" s="16">
        <v>230.6</v>
      </c>
      <c r="J2" s="5">
        <f t="shared" ref="J2:J37" si="0">IF(E2="BUY",I2-F2,F2-I2)</f>
        <v>0.90000000000000568</v>
      </c>
      <c r="K2" s="5">
        <f t="shared" ref="K2:K37" si="1">(J2*D2)</f>
        <v>900.00000000000568</v>
      </c>
      <c r="L2" s="16" t="s">
        <v>32</v>
      </c>
    </row>
    <row r="3" spans="1:12">
      <c r="A3" s="6">
        <v>45778</v>
      </c>
      <c r="B3" s="16" t="s">
        <v>181</v>
      </c>
      <c r="C3" s="16" t="s">
        <v>36</v>
      </c>
      <c r="D3" s="16">
        <v>250</v>
      </c>
      <c r="E3" s="16" t="s">
        <v>12</v>
      </c>
      <c r="F3" s="16">
        <v>287</v>
      </c>
      <c r="G3" s="16">
        <v>292</v>
      </c>
      <c r="H3" s="16">
        <v>280</v>
      </c>
      <c r="I3" s="16">
        <v>290</v>
      </c>
      <c r="J3" s="5">
        <f t="shared" si="0"/>
        <v>-3</v>
      </c>
      <c r="K3" s="5">
        <f t="shared" si="1"/>
        <v>-750</v>
      </c>
      <c r="L3" s="16" t="s">
        <v>33</v>
      </c>
    </row>
    <row r="4" spans="1:12">
      <c r="A4" s="6">
        <v>45779</v>
      </c>
      <c r="B4" s="16" t="s">
        <v>37</v>
      </c>
      <c r="C4" s="16" t="s">
        <v>36</v>
      </c>
      <c r="D4" s="16">
        <v>10</v>
      </c>
      <c r="E4" s="16" t="s">
        <v>10</v>
      </c>
      <c r="F4" s="16">
        <v>95050</v>
      </c>
      <c r="G4" s="16">
        <v>94750</v>
      </c>
      <c r="H4" s="16">
        <v>95700</v>
      </c>
      <c r="I4" s="16">
        <v>95150</v>
      </c>
      <c r="J4" s="5">
        <f t="shared" si="0"/>
        <v>100</v>
      </c>
      <c r="K4" s="5">
        <f t="shared" si="1"/>
        <v>1000</v>
      </c>
      <c r="L4" s="16" t="s">
        <v>32</v>
      </c>
    </row>
    <row r="5" spans="1:12">
      <c r="A5" s="6">
        <v>45779</v>
      </c>
      <c r="B5" s="16" t="s">
        <v>181</v>
      </c>
      <c r="C5" s="16" t="s">
        <v>36</v>
      </c>
      <c r="D5" s="16">
        <v>250</v>
      </c>
      <c r="E5" s="16" t="s">
        <v>10</v>
      </c>
      <c r="F5" s="16">
        <v>290</v>
      </c>
      <c r="G5" s="16">
        <v>282</v>
      </c>
      <c r="H5" s="16">
        <v>300</v>
      </c>
      <c r="I5" s="16">
        <v>296.8</v>
      </c>
      <c r="J5" s="5">
        <f t="shared" si="0"/>
        <v>6.8000000000000114</v>
      </c>
      <c r="K5" s="5">
        <f t="shared" si="1"/>
        <v>1700.0000000000027</v>
      </c>
      <c r="L5" s="16" t="s">
        <v>32</v>
      </c>
    </row>
    <row r="6" spans="1:12">
      <c r="A6" s="6">
        <v>45779</v>
      </c>
      <c r="B6" s="16" t="s">
        <v>42</v>
      </c>
      <c r="C6" s="16" t="s">
        <v>36</v>
      </c>
      <c r="D6" s="16">
        <v>20</v>
      </c>
      <c r="E6" s="16" t="s">
        <v>12</v>
      </c>
      <c r="F6" s="16">
        <v>93100</v>
      </c>
      <c r="G6" s="16">
        <v>93400</v>
      </c>
      <c r="H6" s="16">
        <v>92700</v>
      </c>
      <c r="I6" s="16">
        <v>92900</v>
      </c>
      <c r="J6" s="5">
        <f t="shared" si="0"/>
        <v>200</v>
      </c>
      <c r="K6" s="5">
        <f t="shared" si="1"/>
        <v>4000</v>
      </c>
      <c r="L6" s="16" t="s">
        <v>32</v>
      </c>
    </row>
    <row r="7" spans="1:12">
      <c r="A7" s="6">
        <v>45783</v>
      </c>
      <c r="B7" s="16" t="s">
        <v>177</v>
      </c>
      <c r="C7" s="16" t="s">
        <v>36</v>
      </c>
      <c r="D7" s="16">
        <v>10</v>
      </c>
      <c r="E7" s="16" t="s">
        <v>12</v>
      </c>
      <c r="F7" s="16">
        <v>4830</v>
      </c>
      <c r="G7" s="16">
        <v>4900</v>
      </c>
      <c r="H7" s="16">
        <v>5740</v>
      </c>
      <c r="I7" s="16">
        <v>4770</v>
      </c>
      <c r="J7" s="5">
        <f t="shared" si="0"/>
        <v>60</v>
      </c>
      <c r="K7" s="5">
        <f t="shared" si="1"/>
        <v>600</v>
      </c>
      <c r="L7" s="16" t="s">
        <v>32</v>
      </c>
    </row>
    <row r="8" spans="1:12">
      <c r="A8" s="6">
        <v>45783</v>
      </c>
      <c r="B8" s="16" t="s">
        <v>174</v>
      </c>
      <c r="C8" s="16" t="s">
        <v>36</v>
      </c>
      <c r="D8" s="16">
        <v>1000</v>
      </c>
      <c r="E8" s="16" t="s">
        <v>10</v>
      </c>
      <c r="F8" s="16">
        <v>245</v>
      </c>
      <c r="G8" s="16">
        <v>243</v>
      </c>
      <c r="H8" s="16">
        <v>248</v>
      </c>
      <c r="I8" s="16">
        <v>246.5</v>
      </c>
      <c r="J8" s="5">
        <f t="shared" si="0"/>
        <v>1.5</v>
      </c>
      <c r="K8" s="5">
        <f t="shared" si="1"/>
        <v>1500</v>
      </c>
      <c r="L8" s="16" t="s">
        <v>32</v>
      </c>
    </row>
    <row r="9" spans="1:12">
      <c r="A9" s="6">
        <v>45783</v>
      </c>
      <c r="B9" s="16" t="s">
        <v>37</v>
      </c>
      <c r="C9" s="16" t="s">
        <v>36</v>
      </c>
      <c r="D9" s="16">
        <v>10</v>
      </c>
      <c r="E9" s="16" t="s">
        <v>10</v>
      </c>
      <c r="F9" s="16">
        <v>95170</v>
      </c>
      <c r="G9" s="16">
        <v>94600</v>
      </c>
      <c r="H9" s="16">
        <v>96000</v>
      </c>
      <c r="I9" s="16">
        <v>95330</v>
      </c>
      <c r="J9" s="5">
        <f t="shared" si="0"/>
        <v>160</v>
      </c>
      <c r="K9" s="5">
        <f t="shared" si="1"/>
        <v>1600</v>
      </c>
      <c r="L9" s="16" t="s">
        <v>32</v>
      </c>
    </row>
    <row r="10" spans="1:12">
      <c r="A10" s="6">
        <v>45784</v>
      </c>
      <c r="B10" s="16" t="s">
        <v>186</v>
      </c>
      <c r="C10" s="16" t="s">
        <v>36</v>
      </c>
      <c r="D10" s="16">
        <v>1000</v>
      </c>
      <c r="E10" s="16" t="s">
        <v>10</v>
      </c>
      <c r="F10" s="16">
        <v>231.8</v>
      </c>
      <c r="G10" s="16">
        <v>229.5</v>
      </c>
      <c r="H10" s="16">
        <v>234</v>
      </c>
      <c r="I10" s="16">
        <v>229.5</v>
      </c>
      <c r="J10" s="5">
        <f t="shared" si="0"/>
        <v>-2.3000000000000114</v>
      </c>
      <c r="K10" s="5">
        <f t="shared" si="1"/>
        <v>-2300.0000000000114</v>
      </c>
      <c r="L10" s="16" t="s">
        <v>33</v>
      </c>
    </row>
    <row r="11" spans="1:12">
      <c r="A11" s="6">
        <v>45784</v>
      </c>
      <c r="B11" s="16" t="s">
        <v>37</v>
      </c>
      <c r="C11" s="16" t="s">
        <v>36</v>
      </c>
      <c r="D11" s="16">
        <v>10</v>
      </c>
      <c r="E11" s="16" t="s">
        <v>10</v>
      </c>
      <c r="F11" s="16">
        <v>96600</v>
      </c>
      <c r="G11" s="16">
        <v>96100</v>
      </c>
      <c r="H11" s="16">
        <v>97300</v>
      </c>
      <c r="I11" s="16">
        <v>96890</v>
      </c>
      <c r="J11" s="5">
        <f t="shared" si="0"/>
        <v>290</v>
      </c>
      <c r="K11" s="5">
        <f t="shared" si="1"/>
        <v>2900</v>
      </c>
      <c r="L11" s="16" t="s">
        <v>32</v>
      </c>
    </row>
    <row r="12" spans="1:12">
      <c r="A12" s="6">
        <v>45784</v>
      </c>
      <c r="B12" s="16" t="s">
        <v>181</v>
      </c>
      <c r="C12" s="16" t="s">
        <v>36</v>
      </c>
      <c r="D12" s="16">
        <v>250</v>
      </c>
      <c r="E12" s="16" t="s">
        <v>12</v>
      </c>
      <c r="F12" s="16">
        <v>299</v>
      </c>
      <c r="G12" s="16">
        <v>306</v>
      </c>
      <c r="H12" s="16">
        <v>290</v>
      </c>
      <c r="I12" s="16">
        <v>293.3</v>
      </c>
      <c r="J12" s="5">
        <f t="shared" si="0"/>
        <v>5.6999999999999886</v>
      </c>
      <c r="K12" s="5">
        <f t="shared" si="1"/>
        <v>1424.9999999999973</v>
      </c>
      <c r="L12" s="16" t="s">
        <v>32</v>
      </c>
    </row>
    <row r="13" spans="1:12">
      <c r="A13" s="6">
        <v>45785</v>
      </c>
      <c r="B13" s="16" t="s">
        <v>181</v>
      </c>
      <c r="C13" s="16" t="s">
        <v>36</v>
      </c>
      <c r="D13" s="16">
        <v>250</v>
      </c>
      <c r="E13" s="16" t="s">
        <v>10</v>
      </c>
      <c r="F13" s="16">
        <v>316</v>
      </c>
      <c r="G13" s="16">
        <v>310</v>
      </c>
      <c r="H13" s="16">
        <v>325</v>
      </c>
      <c r="I13" s="16">
        <v>311</v>
      </c>
      <c r="J13" s="5">
        <f t="shared" si="0"/>
        <v>-5</v>
      </c>
      <c r="K13" s="5">
        <f t="shared" si="1"/>
        <v>-1250</v>
      </c>
      <c r="L13" s="16" t="s">
        <v>33</v>
      </c>
    </row>
    <row r="14" spans="1:12">
      <c r="A14" s="6">
        <v>45786</v>
      </c>
      <c r="B14" s="16" t="s">
        <v>37</v>
      </c>
      <c r="C14" s="16" t="s">
        <v>36</v>
      </c>
      <c r="D14" s="16">
        <v>10</v>
      </c>
      <c r="E14" s="16" t="s">
        <v>10</v>
      </c>
      <c r="F14" s="16">
        <v>96500</v>
      </c>
      <c r="G14" s="16">
        <v>96000</v>
      </c>
      <c r="H14" s="16">
        <v>97300</v>
      </c>
      <c r="I14" s="16">
        <v>96000</v>
      </c>
      <c r="J14" s="5">
        <f t="shared" si="0"/>
        <v>-500</v>
      </c>
      <c r="K14" s="5">
        <f t="shared" si="1"/>
        <v>-5000</v>
      </c>
      <c r="L14" s="16" t="s">
        <v>33</v>
      </c>
    </row>
    <row r="15" spans="1:12">
      <c r="A15" s="6">
        <v>45789</v>
      </c>
      <c r="B15" s="16" t="s">
        <v>186</v>
      </c>
      <c r="C15" s="16" t="s">
        <v>36</v>
      </c>
      <c r="D15" s="16">
        <v>1000</v>
      </c>
      <c r="E15" s="16" t="s">
        <v>10</v>
      </c>
      <c r="F15" s="16">
        <v>236</v>
      </c>
      <c r="G15" s="16">
        <v>233.5</v>
      </c>
      <c r="H15" s="16">
        <v>238</v>
      </c>
      <c r="I15" s="16">
        <v>237.25</v>
      </c>
      <c r="J15" s="5">
        <f t="shared" si="0"/>
        <v>1.25</v>
      </c>
      <c r="K15" s="5">
        <f t="shared" si="1"/>
        <v>1250</v>
      </c>
      <c r="L15" s="16" t="s">
        <v>32</v>
      </c>
    </row>
    <row r="16" spans="1:12">
      <c r="A16" s="6">
        <v>45789</v>
      </c>
      <c r="B16" s="16" t="s">
        <v>174</v>
      </c>
      <c r="C16" s="16" t="s">
        <v>36</v>
      </c>
      <c r="D16" s="16">
        <v>1000</v>
      </c>
      <c r="E16" s="16" t="s">
        <v>10</v>
      </c>
      <c r="F16" s="16">
        <v>252.5</v>
      </c>
      <c r="G16" s="16">
        <v>250.5</v>
      </c>
      <c r="H16" s="16">
        <v>255</v>
      </c>
      <c r="I16" s="16">
        <v>254.4</v>
      </c>
      <c r="J16" s="5">
        <f t="shared" si="0"/>
        <v>1.9000000000000057</v>
      </c>
      <c r="K16" s="5">
        <f t="shared" si="1"/>
        <v>1900.0000000000057</v>
      </c>
      <c r="L16" s="16" t="s">
        <v>32</v>
      </c>
    </row>
    <row r="17" spans="1:12">
      <c r="A17" s="6">
        <v>45790</v>
      </c>
      <c r="B17" s="16" t="s">
        <v>186</v>
      </c>
      <c r="C17" s="16" t="s">
        <v>36</v>
      </c>
      <c r="D17" s="16">
        <v>1000</v>
      </c>
      <c r="E17" s="16" t="s">
        <v>10</v>
      </c>
      <c r="F17" s="16">
        <v>239</v>
      </c>
      <c r="G17" s="16">
        <v>237</v>
      </c>
      <c r="H17" s="16">
        <v>242</v>
      </c>
      <c r="I17" s="16">
        <v>240.95</v>
      </c>
      <c r="J17" s="5">
        <f t="shared" si="0"/>
        <v>1.9499999999999886</v>
      </c>
      <c r="K17" s="5">
        <f t="shared" si="1"/>
        <v>1949.9999999999886</v>
      </c>
      <c r="L17" s="16" t="s">
        <v>32</v>
      </c>
    </row>
    <row r="18" spans="1:12">
      <c r="A18" s="6">
        <v>45791</v>
      </c>
      <c r="B18" s="16" t="s">
        <v>181</v>
      </c>
      <c r="C18" s="16" t="s">
        <v>36</v>
      </c>
      <c r="D18" s="16">
        <v>250</v>
      </c>
      <c r="E18" s="16" t="s">
        <v>12</v>
      </c>
      <c r="F18" s="16">
        <v>307</v>
      </c>
      <c r="G18" s="16">
        <v>312</v>
      </c>
      <c r="H18" s="16">
        <v>298</v>
      </c>
      <c r="I18" s="16">
        <v>301.10000000000002</v>
      </c>
      <c r="J18" s="5">
        <f t="shared" si="0"/>
        <v>5.8999999999999773</v>
      </c>
      <c r="K18" s="5">
        <f t="shared" si="1"/>
        <v>1474.9999999999943</v>
      </c>
      <c r="L18" s="16" t="s">
        <v>32</v>
      </c>
    </row>
    <row r="19" spans="1:12">
      <c r="A19" s="6">
        <v>45791</v>
      </c>
      <c r="B19" s="16" t="s">
        <v>177</v>
      </c>
      <c r="C19" s="16" t="s">
        <v>36</v>
      </c>
      <c r="D19" s="16">
        <v>10</v>
      </c>
      <c r="E19" s="16" t="s">
        <v>10</v>
      </c>
      <c r="F19" s="16">
        <v>5380</v>
      </c>
      <c r="G19" s="16">
        <v>5280</v>
      </c>
      <c r="H19" s="16">
        <v>5500</v>
      </c>
      <c r="I19" s="16">
        <v>5410</v>
      </c>
      <c r="J19" s="5">
        <f t="shared" si="0"/>
        <v>30</v>
      </c>
      <c r="K19" s="5">
        <f t="shared" si="1"/>
        <v>300</v>
      </c>
      <c r="L19" s="16" t="s">
        <v>32</v>
      </c>
    </row>
    <row r="20" spans="1:12">
      <c r="A20" s="6">
        <v>45792</v>
      </c>
      <c r="B20" s="16" t="s">
        <v>37</v>
      </c>
      <c r="C20" s="16" t="s">
        <v>36</v>
      </c>
      <c r="D20" s="16">
        <v>10</v>
      </c>
      <c r="E20" s="16" t="s">
        <v>12</v>
      </c>
      <c r="F20" s="16">
        <v>94100</v>
      </c>
      <c r="G20" s="16">
        <v>94500</v>
      </c>
      <c r="H20" s="16">
        <v>93200</v>
      </c>
      <c r="I20" s="16">
        <v>93900</v>
      </c>
      <c r="J20" s="5">
        <f t="shared" si="0"/>
        <v>200</v>
      </c>
      <c r="K20" s="5">
        <f t="shared" si="1"/>
        <v>2000</v>
      </c>
      <c r="L20" s="16" t="s">
        <v>32</v>
      </c>
    </row>
    <row r="21" spans="1:12">
      <c r="A21" s="6">
        <v>45792</v>
      </c>
      <c r="B21" s="16" t="s">
        <v>186</v>
      </c>
      <c r="C21" s="16" t="s">
        <v>36</v>
      </c>
      <c r="D21" s="16">
        <v>1000</v>
      </c>
      <c r="E21" s="16" t="s">
        <v>10</v>
      </c>
      <c r="F21" s="16">
        <v>240.8</v>
      </c>
      <c r="G21" s="16">
        <v>244</v>
      </c>
      <c r="H21" s="16">
        <v>238.8</v>
      </c>
      <c r="I21" s="16">
        <v>241.8</v>
      </c>
      <c r="J21" s="5">
        <f t="shared" si="0"/>
        <v>1</v>
      </c>
      <c r="K21" s="5">
        <f t="shared" si="1"/>
        <v>1000</v>
      </c>
      <c r="L21" s="16" t="s">
        <v>32</v>
      </c>
    </row>
    <row r="22" spans="1:12">
      <c r="A22" s="6">
        <v>45793</v>
      </c>
      <c r="B22" s="16" t="s">
        <v>174</v>
      </c>
      <c r="C22" s="16" t="s">
        <v>36</v>
      </c>
      <c r="D22" s="16">
        <v>1000</v>
      </c>
      <c r="E22" s="16" t="s">
        <v>10</v>
      </c>
      <c r="F22" s="16">
        <v>256.8</v>
      </c>
      <c r="G22" s="16">
        <v>255</v>
      </c>
      <c r="H22" s="16">
        <v>259</v>
      </c>
      <c r="I22" s="16">
        <v>257.5</v>
      </c>
      <c r="J22" s="5">
        <f t="shared" si="0"/>
        <v>0.69999999999998863</v>
      </c>
      <c r="K22" s="5">
        <f t="shared" si="1"/>
        <v>699.99999999998863</v>
      </c>
      <c r="L22" s="16" t="s">
        <v>32</v>
      </c>
    </row>
    <row r="23" spans="1:12">
      <c r="A23" s="6">
        <v>45793</v>
      </c>
      <c r="B23" s="16" t="s">
        <v>186</v>
      </c>
      <c r="C23" s="16" t="s">
        <v>36</v>
      </c>
      <c r="D23" s="16">
        <v>1000</v>
      </c>
      <c r="E23" s="16" t="s">
        <v>10</v>
      </c>
      <c r="F23" s="16">
        <v>238.7</v>
      </c>
      <c r="G23" s="16">
        <v>237.7</v>
      </c>
      <c r="H23" s="16">
        <v>241</v>
      </c>
      <c r="I23" s="16">
        <v>239.7</v>
      </c>
      <c r="J23" s="5">
        <f t="shared" si="0"/>
        <v>1</v>
      </c>
      <c r="K23" s="5">
        <f t="shared" si="1"/>
        <v>1000</v>
      </c>
      <c r="L23" s="16" t="s">
        <v>32</v>
      </c>
    </row>
    <row r="24" spans="1:12">
      <c r="A24" s="6">
        <v>45793</v>
      </c>
      <c r="B24" s="16" t="s">
        <v>37</v>
      </c>
      <c r="C24" s="16" t="s">
        <v>36</v>
      </c>
      <c r="D24" s="16">
        <v>10</v>
      </c>
      <c r="E24" s="16" t="s">
        <v>10</v>
      </c>
      <c r="F24" s="16">
        <v>95150</v>
      </c>
      <c r="G24" s="16">
        <v>94400</v>
      </c>
      <c r="H24" s="16">
        <v>95800</v>
      </c>
      <c r="I24" s="16">
        <v>95465</v>
      </c>
      <c r="J24" s="5">
        <f t="shared" si="0"/>
        <v>315</v>
      </c>
      <c r="K24" s="5">
        <f t="shared" si="1"/>
        <v>3150</v>
      </c>
      <c r="L24" s="16" t="s">
        <v>32</v>
      </c>
    </row>
    <row r="25" spans="1:12">
      <c r="A25" s="6">
        <v>45796</v>
      </c>
      <c r="B25" s="16" t="s">
        <v>37</v>
      </c>
      <c r="C25" s="16" t="s">
        <v>36</v>
      </c>
      <c r="D25" s="16">
        <v>10</v>
      </c>
      <c r="E25" s="16" t="s">
        <v>10</v>
      </c>
      <c r="F25" s="16">
        <v>95900</v>
      </c>
      <c r="G25" s="16">
        <v>95500</v>
      </c>
      <c r="H25" s="16">
        <v>96500</v>
      </c>
      <c r="I25" s="16">
        <v>96000</v>
      </c>
      <c r="J25" s="5">
        <f t="shared" si="0"/>
        <v>100</v>
      </c>
      <c r="K25" s="5">
        <f t="shared" si="1"/>
        <v>1000</v>
      </c>
      <c r="L25" s="16" t="s">
        <v>32</v>
      </c>
    </row>
    <row r="26" spans="1:12">
      <c r="A26" s="6">
        <v>45796</v>
      </c>
      <c r="B26" s="16" t="s">
        <v>174</v>
      </c>
      <c r="C26" s="16" t="s">
        <v>36</v>
      </c>
      <c r="D26" s="16">
        <v>1000</v>
      </c>
      <c r="E26" s="16" t="s">
        <v>10</v>
      </c>
      <c r="F26" s="16">
        <v>256.7</v>
      </c>
      <c r="G26" s="16">
        <v>255.5</v>
      </c>
      <c r="H26" s="16">
        <v>259</v>
      </c>
      <c r="I26" s="16">
        <v>255.5</v>
      </c>
      <c r="J26" s="5">
        <f t="shared" si="0"/>
        <v>-1.1999999999999886</v>
      </c>
      <c r="K26" s="5">
        <f t="shared" si="1"/>
        <v>-1199.9999999999886</v>
      </c>
      <c r="L26" s="16" t="s">
        <v>33</v>
      </c>
    </row>
    <row r="27" spans="1:12">
      <c r="A27" s="6">
        <v>45797</v>
      </c>
      <c r="B27" s="16" t="s">
        <v>186</v>
      </c>
      <c r="C27" s="16" t="s">
        <v>36</v>
      </c>
      <c r="D27" s="16">
        <v>1000</v>
      </c>
      <c r="E27" s="16" t="s">
        <v>10</v>
      </c>
      <c r="F27" s="16">
        <v>237</v>
      </c>
      <c r="G27" s="16">
        <v>235</v>
      </c>
      <c r="H27" s="16">
        <v>240</v>
      </c>
      <c r="I27" s="16">
        <v>239</v>
      </c>
      <c r="J27" s="5">
        <f t="shared" si="0"/>
        <v>2</v>
      </c>
      <c r="K27" s="5">
        <f t="shared" si="1"/>
        <v>2000</v>
      </c>
      <c r="L27" s="16" t="s">
        <v>32</v>
      </c>
    </row>
    <row r="28" spans="1:12">
      <c r="A28" s="6">
        <v>45797</v>
      </c>
      <c r="B28" s="16" t="s">
        <v>177</v>
      </c>
      <c r="C28" s="16" t="s">
        <v>36</v>
      </c>
      <c r="D28" s="16">
        <v>10</v>
      </c>
      <c r="E28" s="16" t="s">
        <v>10</v>
      </c>
      <c r="F28" s="16">
        <v>5330</v>
      </c>
      <c r="G28" s="16">
        <v>5280</v>
      </c>
      <c r="H28" s="16">
        <v>5380</v>
      </c>
      <c r="I28" s="16">
        <v>5300</v>
      </c>
      <c r="J28" s="5">
        <f t="shared" si="0"/>
        <v>-30</v>
      </c>
      <c r="K28" s="5">
        <f t="shared" si="1"/>
        <v>-300</v>
      </c>
      <c r="L28" s="16" t="s">
        <v>33</v>
      </c>
    </row>
    <row r="29" spans="1:12">
      <c r="A29" s="6">
        <v>45798</v>
      </c>
      <c r="B29" s="16" t="s">
        <v>177</v>
      </c>
      <c r="C29" s="16" t="s">
        <v>36</v>
      </c>
      <c r="D29" s="16">
        <v>10</v>
      </c>
      <c r="E29" s="16" t="s">
        <v>10</v>
      </c>
      <c r="F29" s="16">
        <v>5400</v>
      </c>
      <c r="G29" s="16">
        <v>5270</v>
      </c>
      <c r="H29" s="16">
        <v>5500</v>
      </c>
      <c r="I29" s="16">
        <v>5300</v>
      </c>
      <c r="J29" s="5">
        <f t="shared" si="0"/>
        <v>-100</v>
      </c>
      <c r="K29" s="5">
        <f t="shared" si="1"/>
        <v>-1000</v>
      </c>
      <c r="L29" s="16" t="s">
        <v>33</v>
      </c>
    </row>
    <row r="30" spans="1:12">
      <c r="A30" s="6">
        <v>45799</v>
      </c>
      <c r="B30" s="16" t="s">
        <v>174</v>
      </c>
      <c r="C30" s="16" t="s">
        <v>36</v>
      </c>
      <c r="D30" s="16">
        <v>1000</v>
      </c>
      <c r="E30" s="16" t="s">
        <v>12</v>
      </c>
      <c r="F30" s="16">
        <v>259.89999999999998</v>
      </c>
      <c r="G30" s="16">
        <v>262</v>
      </c>
      <c r="H30" s="16">
        <v>258</v>
      </c>
      <c r="I30" s="16">
        <v>259.3</v>
      </c>
      <c r="J30" s="5">
        <f t="shared" si="0"/>
        <v>0.59999999999996589</v>
      </c>
      <c r="K30" s="5">
        <f t="shared" si="1"/>
        <v>599.99999999996589</v>
      </c>
      <c r="L30" s="16" t="s">
        <v>32</v>
      </c>
    </row>
    <row r="31" spans="1:12">
      <c r="A31" s="6">
        <v>45800</v>
      </c>
      <c r="B31" s="16" t="s">
        <v>181</v>
      </c>
      <c r="C31" s="16" t="s">
        <v>36</v>
      </c>
      <c r="D31" s="16">
        <v>250</v>
      </c>
      <c r="E31" s="16" t="s">
        <v>12</v>
      </c>
      <c r="F31" s="16">
        <v>278</v>
      </c>
      <c r="G31" s="16">
        <v>283</v>
      </c>
      <c r="H31" s="16">
        <v>270</v>
      </c>
      <c r="I31" s="16">
        <v>275</v>
      </c>
      <c r="J31" s="5">
        <f t="shared" si="0"/>
        <v>3</v>
      </c>
      <c r="K31" s="5">
        <f t="shared" si="1"/>
        <v>750</v>
      </c>
      <c r="L31" s="16" t="s">
        <v>32</v>
      </c>
    </row>
    <row r="32" spans="1:12">
      <c r="A32" s="6">
        <v>45803</v>
      </c>
      <c r="B32" s="16" t="s">
        <v>177</v>
      </c>
      <c r="C32" s="16" t="s">
        <v>36</v>
      </c>
      <c r="D32" s="16">
        <v>10</v>
      </c>
      <c r="E32" s="16" t="s">
        <v>12</v>
      </c>
      <c r="F32" s="16">
        <v>5220</v>
      </c>
      <c r="G32" s="16">
        <v>5320</v>
      </c>
      <c r="H32" s="16">
        <v>5100</v>
      </c>
      <c r="I32" s="16">
        <v>5150</v>
      </c>
      <c r="J32" s="5">
        <f t="shared" si="0"/>
        <v>70</v>
      </c>
      <c r="K32" s="5">
        <f t="shared" si="1"/>
        <v>700</v>
      </c>
      <c r="L32" s="16" t="s">
        <v>32</v>
      </c>
    </row>
    <row r="33" spans="1:12">
      <c r="A33" s="6">
        <v>45804</v>
      </c>
      <c r="B33" s="16" t="s">
        <v>37</v>
      </c>
      <c r="C33" s="16" t="s">
        <v>36</v>
      </c>
      <c r="D33" s="16">
        <v>10</v>
      </c>
      <c r="E33" s="16" t="s">
        <v>10</v>
      </c>
      <c r="F33" s="16">
        <v>97100</v>
      </c>
      <c r="G33" s="16">
        <v>96700</v>
      </c>
      <c r="H33" s="16">
        <v>97700</v>
      </c>
      <c r="I33" s="16">
        <v>97300</v>
      </c>
      <c r="J33" s="5">
        <f t="shared" si="0"/>
        <v>200</v>
      </c>
      <c r="K33" s="5">
        <f t="shared" si="1"/>
        <v>2000</v>
      </c>
      <c r="L33" s="16" t="s">
        <v>32</v>
      </c>
    </row>
    <row r="34" spans="1:12">
      <c r="A34" s="6">
        <v>45806</v>
      </c>
      <c r="B34" s="16" t="s">
        <v>37</v>
      </c>
      <c r="C34" s="16" t="s">
        <v>36</v>
      </c>
      <c r="D34" s="16">
        <v>10</v>
      </c>
      <c r="E34" s="16" t="s">
        <v>10</v>
      </c>
      <c r="F34" s="16">
        <v>97900</v>
      </c>
      <c r="G34" s="16">
        <v>97400</v>
      </c>
      <c r="H34" s="16">
        <v>98700</v>
      </c>
      <c r="I34" s="16">
        <v>98190</v>
      </c>
      <c r="J34" s="5">
        <f t="shared" si="0"/>
        <v>290</v>
      </c>
      <c r="K34" s="5">
        <f t="shared" si="1"/>
        <v>2900</v>
      </c>
      <c r="L34" s="16" t="s">
        <v>32</v>
      </c>
    </row>
    <row r="35" spans="1:12">
      <c r="A35" s="6">
        <v>45807</v>
      </c>
      <c r="B35" s="16" t="s">
        <v>37</v>
      </c>
      <c r="C35" s="16" t="s">
        <v>36</v>
      </c>
      <c r="D35" s="16">
        <v>10</v>
      </c>
      <c r="E35" s="16" t="s">
        <v>10</v>
      </c>
      <c r="F35" s="16">
        <v>97500</v>
      </c>
      <c r="G35" s="16">
        <v>97000</v>
      </c>
      <c r="H35" s="16">
        <v>98300</v>
      </c>
      <c r="I35" s="16">
        <v>97700</v>
      </c>
      <c r="J35" s="5">
        <f t="shared" si="0"/>
        <v>200</v>
      </c>
      <c r="K35" s="5">
        <f t="shared" si="1"/>
        <v>2000</v>
      </c>
      <c r="L35" s="16" t="s">
        <v>32</v>
      </c>
    </row>
    <row r="36" spans="1:12">
      <c r="A36" s="6">
        <v>45807</v>
      </c>
      <c r="B36" s="16" t="s">
        <v>181</v>
      </c>
      <c r="C36" s="16" t="s">
        <v>36</v>
      </c>
      <c r="D36" s="16">
        <v>250</v>
      </c>
      <c r="E36" s="16" t="s">
        <v>12</v>
      </c>
      <c r="F36" s="16">
        <v>299</v>
      </c>
      <c r="G36" s="16">
        <v>306</v>
      </c>
      <c r="H36" s="16">
        <v>290</v>
      </c>
      <c r="I36" s="16">
        <v>297</v>
      </c>
      <c r="J36" s="5">
        <f t="shared" si="0"/>
        <v>2</v>
      </c>
      <c r="K36" s="5">
        <f t="shared" si="1"/>
        <v>500</v>
      </c>
      <c r="L36" s="16" t="s">
        <v>32</v>
      </c>
    </row>
    <row r="37" spans="1:12">
      <c r="A37" s="6">
        <v>45807</v>
      </c>
      <c r="B37" s="16" t="s">
        <v>186</v>
      </c>
      <c r="C37" s="16" t="s">
        <v>36</v>
      </c>
      <c r="D37" s="16">
        <v>1000</v>
      </c>
      <c r="E37" s="16" t="s">
        <v>12</v>
      </c>
      <c r="F37" s="16">
        <v>236.5</v>
      </c>
      <c r="G37" s="16">
        <v>238</v>
      </c>
      <c r="H37" s="16">
        <v>233</v>
      </c>
      <c r="I37" s="16">
        <v>235</v>
      </c>
      <c r="J37" s="5">
        <f t="shared" si="0"/>
        <v>1.5</v>
      </c>
      <c r="K37" s="5">
        <f t="shared" si="1"/>
        <v>1500</v>
      </c>
      <c r="L37" s="16" t="s">
        <v>32</v>
      </c>
    </row>
    <row r="38" spans="1:12">
      <c r="J38" s="5"/>
    </row>
    <row r="39" spans="1:12">
      <c r="J39" s="5"/>
    </row>
    <row r="40" spans="1:12">
      <c r="E40" s="36" t="s">
        <v>207</v>
      </c>
      <c r="F40" s="37"/>
      <c r="G40" s="37"/>
      <c r="H40" s="37"/>
      <c r="I40" s="37"/>
      <c r="J40" s="37"/>
      <c r="K40" s="38"/>
    </row>
    <row r="41" spans="1:12">
      <c r="E41" s="18" t="s">
        <v>21</v>
      </c>
      <c r="F41" s="7" t="s">
        <v>22</v>
      </c>
      <c r="G41" s="7" t="s">
        <v>23</v>
      </c>
      <c r="H41" s="7" t="s">
        <v>24</v>
      </c>
      <c r="I41" s="7" t="s">
        <v>25</v>
      </c>
      <c r="J41" s="7" t="s">
        <v>26</v>
      </c>
      <c r="K41" s="8" t="s">
        <v>27</v>
      </c>
    </row>
    <row r="42" spans="1:12">
      <c r="E42" s="19" t="s">
        <v>155</v>
      </c>
      <c r="F42" s="9">
        <v>37</v>
      </c>
      <c r="G42" s="9"/>
      <c r="H42" s="9">
        <v>37</v>
      </c>
      <c r="I42" s="10">
        <v>30</v>
      </c>
      <c r="J42" s="11">
        <f t="shared" ref="J42" si="2">+I42/H42</f>
        <v>0.81081081081081086</v>
      </c>
      <c r="K42" s="12">
        <v>32500</v>
      </c>
    </row>
    <row r="43" spans="1:12">
      <c r="E43" s="20"/>
      <c r="F43" s="13"/>
      <c r="G43" s="13"/>
      <c r="H43" s="13"/>
      <c r="I43" s="13"/>
      <c r="J43" s="14"/>
      <c r="K43" s="15"/>
    </row>
  </sheetData>
  <mergeCells count="1">
    <mergeCell ref="E40:K40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L44"/>
  <sheetViews>
    <sheetView topLeftCell="A17" workbookViewId="0">
      <selection activeCell="F35" sqref="F35:L35"/>
    </sheetView>
  </sheetViews>
  <sheetFormatPr defaultRowHeight="15"/>
  <cols>
    <col min="1" max="1" width="12.7109375" style="16" customWidth="1"/>
    <col min="2" max="2" width="17" customWidth="1"/>
    <col min="3" max="4" width="12.140625" customWidth="1"/>
    <col min="5" max="5" width="13.7109375" customWidth="1"/>
    <col min="6" max="6" width="19.28515625" customWidth="1"/>
    <col min="7" max="7" width="13.28515625" customWidth="1"/>
    <col min="8" max="8" width="12.5703125" customWidth="1"/>
    <col min="9" max="9" width="13.85546875" customWidth="1"/>
    <col min="10" max="10" width="11.7109375" customWidth="1"/>
    <col min="11" max="11" width="14.140625" customWidth="1"/>
    <col min="12" max="12" width="16.42578125" customWidth="1"/>
  </cols>
  <sheetData>
    <row r="1" spans="1:12">
      <c r="A1" s="1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45811</v>
      </c>
      <c r="B2" s="16" t="s">
        <v>186</v>
      </c>
      <c r="C2" s="16" t="s">
        <v>36</v>
      </c>
      <c r="D2" s="16">
        <v>1000</v>
      </c>
      <c r="E2" s="16" t="s">
        <v>10</v>
      </c>
      <c r="F2" s="16">
        <v>236.8</v>
      </c>
      <c r="G2" s="16">
        <v>234.8</v>
      </c>
      <c r="H2" s="16">
        <v>239.5</v>
      </c>
      <c r="I2" s="16">
        <v>238.65</v>
      </c>
      <c r="J2" s="5">
        <f t="shared" ref="J2:J33" si="0">IF(E2="BUY",I2-F2,F2-I2)</f>
        <v>1.8499999999999943</v>
      </c>
      <c r="K2" s="5">
        <f t="shared" ref="K2:K33" si="1">(J2*D2)</f>
        <v>1849.9999999999943</v>
      </c>
      <c r="L2" s="16" t="s">
        <v>32</v>
      </c>
    </row>
    <row r="3" spans="1:12">
      <c r="A3" s="6">
        <v>45811</v>
      </c>
      <c r="B3" s="16" t="s">
        <v>174</v>
      </c>
      <c r="C3" s="16" t="s">
        <v>36</v>
      </c>
      <c r="D3" s="16">
        <v>1000</v>
      </c>
      <c r="E3" s="16" t="s">
        <v>10</v>
      </c>
      <c r="F3" s="16">
        <v>254</v>
      </c>
      <c r="G3" s="16">
        <v>252</v>
      </c>
      <c r="H3" s="16">
        <v>257</v>
      </c>
      <c r="I3" s="16">
        <v>255.9</v>
      </c>
      <c r="J3" s="5">
        <f t="shared" si="0"/>
        <v>1.9000000000000057</v>
      </c>
      <c r="K3" s="5">
        <f t="shared" si="1"/>
        <v>1900.0000000000057</v>
      </c>
      <c r="L3" s="16" t="s">
        <v>32</v>
      </c>
    </row>
    <row r="4" spans="1:12">
      <c r="A4" s="6">
        <v>45812</v>
      </c>
      <c r="B4" s="16" t="s">
        <v>177</v>
      </c>
      <c r="C4" s="16" t="s">
        <v>36</v>
      </c>
      <c r="D4" s="16">
        <v>10</v>
      </c>
      <c r="E4" s="16" t="s">
        <v>10</v>
      </c>
      <c r="F4" s="16">
        <v>5450</v>
      </c>
      <c r="G4" s="16">
        <v>5340</v>
      </c>
      <c r="H4" s="16">
        <v>5600</v>
      </c>
      <c r="I4" s="16">
        <v>5480</v>
      </c>
      <c r="J4" s="5">
        <f t="shared" si="0"/>
        <v>30</v>
      </c>
      <c r="K4" s="5">
        <f t="shared" si="1"/>
        <v>300</v>
      </c>
      <c r="L4" s="16" t="s">
        <v>32</v>
      </c>
    </row>
    <row r="5" spans="1:12">
      <c r="A5" s="6">
        <v>45812</v>
      </c>
      <c r="B5" s="16" t="s">
        <v>174</v>
      </c>
      <c r="C5" s="16" t="s">
        <v>36</v>
      </c>
      <c r="D5" s="16">
        <v>1000</v>
      </c>
      <c r="E5" s="16" t="s">
        <v>10</v>
      </c>
      <c r="F5" s="16">
        <v>255.7</v>
      </c>
      <c r="G5" s="16">
        <v>253.7</v>
      </c>
      <c r="H5" s="16">
        <v>259</v>
      </c>
      <c r="I5" s="16">
        <v>256.3</v>
      </c>
      <c r="J5" s="5">
        <f t="shared" si="0"/>
        <v>0.60000000000002274</v>
      </c>
      <c r="K5" s="5">
        <f t="shared" si="1"/>
        <v>600.00000000002274</v>
      </c>
      <c r="L5" s="16" t="s">
        <v>32</v>
      </c>
    </row>
    <row r="6" spans="1:12">
      <c r="A6" s="6">
        <v>45813</v>
      </c>
      <c r="B6" s="16" t="s">
        <v>37</v>
      </c>
      <c r="C6" s="16" t="s">
        <v>36</v>
      </c>
      <c r="D6" s="16">
        <v>10</v>
      </c>
      <c r="E6" s="16" t="s">
        <v>10</v>
      </c>
      <c r="F6" s="16">
        <v>101900</v>
      </c>
      <c r="G6" s="16">
        <v>101400</v>
      </c>
      <c r="H6" s="16">
        <v>102700</v>
      </c>
      <c r="I6" s="16">
        <v>102385</v>
      </c>
      <c r="J6" s="5">
        <f t="shared" si="0"/>
        <v>485</v>
      </c>
      <c r="K6" s="5">
        <f t="shared" si="1"/>
        <v>4850</v>
      </c>
      <c r="L6" s="16" t="s">
        <v>32</v>
      </c>
    </row>
    <row r="7" spans="1:12">
      <c r="A7" s="6">
        <v>45813</v>
      </c>
      <c r="B7" s="16" t="s">
        <v>174</v>
      </c>
      <c r="C7" s="16" t="s">
        <v>36</v>
      </c>
      <c r="D7" s="16">
        <v>1000</v>
      </c>
      <c r="E7" s="16" t="s">
        <v>10</v>
      </c>
      <c r="F7" s="16">
        <v>255.7</v>
      </c>
      <c r="G7" s="16">
        <v>253.7</v>
      </c>
      <c r="H7" s="16">
        <v>259</v>
      </c>
      <c r="I7" s="16">
        <v>256.89999999999998</v>
      </c>
      <c r="J7" s="5">
        <f t="shared" si="0"/>
        <v>1.1999999999999886</v>
      </c>
      <c r="K7" s="5">
        <f t="shared" si="1"/>
        <v>1199.9999999999886</v>
      </c>
      <c r="L7" s="16" t="s">
        <v>32</v>
      </c>
    </row>
    <row r="8" spans="1:12">
      <c r="A8" s="6">
        <v>45813</v>
      </c>
      <c r="B8" s="16" t="s">
        <v>186</v>
      </c>
      <c r="C8" s="16" t="s">
        <v>35</v>
      </c>
      <c r="D8" s="16">
        <v>1000</v>
      </c>
      <c r="E8" s="16" t="s">
        <v>10</v>
      </c>
      <c r="F8" s="16">
        <v>241</v>
      </c>
      <c r="G8" s="16">
        <v>239</v>
      </c>
      <c r="H8" s="16">
        <v>244</v>
      </c>
      <c r="I8" s="16">
        <v>239</v>
      </c>
      <c r="J8" s="5">
        <f t="shared" si="0"/>
        <v>-2</v>
      </c>
      <c r="K8" s="5">
        <f t="shared" si="1"/>
        <v>-2000</v>
      </c>
      <c r="L8" s="16" t="s">
        <v>33</v>
      </c>
    </row>
    <row r="9" spans="1:12">
      <c r="A9" s="6">
        <v>45814</v>
      </c>
      <c r="B9" s="16" t="s">
        <v>181</v>
      </c>
      <c r="C9" s="16" t="s">
        <v>36</v>
      </c>
      <c r="D9" s="16">
        <v>250</v>
      </c>
      <c r="E9" s="16" t="s">
        <v>12</v>
      </c>
      <c r="F9" s="16">
        <v>320</v>
      </c>
      <c r="G9" s="16">
        <v>327</v>
      </c>
      <c r="H9" s="16">
        <v>310</v>
      </c>
      <c r="I9" s="16">
        <v>316.2</v>
      </c>
      <c r="J9" s="5">
        <f t="shared" si="0"/>
        <v>3.8000000000000114</v>
      </c>
      <c r="K9" s="5">
        <f t="shared" si="1"/>
        <v>950.00000000000284</v>
      </c>
      <c r="L9" s="16" t="s">
        <v>32</v>
      </c>
    </row>
    <row r="10" spans="1:12">
      <c r="A10" s="6">
        <v>45814</v>
      </c>
      <c r="B10" s="16" t="s">
        <v>177</v>
      </c>
      <c r="C10" s="16" t="s">
        <v>36</v>
      </c>
      <c r="D10" s="16">
        <v>10</v>
      </c>
      <c r="E10" s="16" t="s">
        <v>10</v>
      </c>
      <c r="F10" s="16">
        <v>5440</v>
      </c>
      <c r="G10" s="16">
        <v>5390</v>
      </c>
      <c r="H10" s="16">
        <v>5520</v>
      </c>
      <c r="I10" s="16">
        <v>5505</v>
      </c>
      <c r="J10" s="5">
        <f t="shared" si="0"/>
        <v>65</v>
      </c>
      <c r="K10" s="5">
        <f t="shared" si="1"/>
        <v>650</v>
      </c>
      <c r="L10" s="16" t="s">
        <v>32</v>
      </c>
    </row>
    <row r="11" spans="1:12">
      <c r="A11" s="6">
        <v>45817</v>
      </c>
      <c r="B11" s="16" t="s">
        <v>181</v>
      </c>
      <c r="C11" s="16" t="s">
        <v>36</v>
      </c>
      <c r="D11" s="16">
        <v>250</v>
      </c>
      <c r="E11" s="16" t="s">
        <v>10</v>
      </c>
      <c r="F11" s="16">
        <v>318</v>
      </c>
      <c r="G11" s="16">
        <v>312</v>
      </c>
      <c r="H11" s="16">
        <v>326</v>
      </c>
      <c r="I11" s="16">
        <v>321</v>
      </c>
      <c r="J11" s="5">
        <f t="shared" si="0"/>
        <v>3</v>
      </c>
      <c r="K11" s="5">
        <f t="shared" si="1"/>
        <v>750</v>
      </c>
      <c r="L11" s="16" t="s">
        <v>32</v>
      </c>
    </row>
    <row r="12" spans="1:12">
      <c r="A12" s="6">
        <v>45818</v>
      </c>
      <c r="B12" s="16" t="s">
        <v>174</v>
      </c>
      <c r="C12" s="16" t="s">
        <v>35</v>
      </c>
      <c r="D12" s="16">
        <v>1000</v>
      </c>
      <c r="E12" s="16" t="s">
        <v>10</v>
      </c>
      <c r="F12" s="16">
        <v>252.4</v>
      </c>
      <c r="G12" s="16">
        <v>250.4</v>
      </c>
      <c r="H12" s="16">
        <v>255</v>
      </c>
      <c r="I12" s="16">
        <v>253.95</v>
      </c>
      <c r="J12" s="5">
        <f t="shared" si="0"/>
        <v>1.5499999999999829</v>
      </c>
      <c r="K12" s="5">
        <f t="shared" si="1"/>
        <v>1549.9999999999829</v>
      </c>
      <c r="L12" s="16" t="s">
        <v>32</v>
      </c>
    </row>
    <row r="13" spans="1:12">
      <c r="A13" s="6">
        <v>45819</v>
      </c>
      <c r="B13" s="16" t="s">
        <v>42</v>
      </c>
      <c r="C13" s="16" t="s">
        <v>36</v>
      </c>
      <c r="D13" s="16">
        <v>20</v>
      </c>
      <c r="E13" s="16" t="s">
        <v>10</v>
      </c>
      <c r="F13" s="16">
        <v>96900</v>
      </c>
      <c r="G13" s="16">
        <v>96650</v>
      </c>
      <c r="H13" s="16">
        <v>97200</v>
      </c>
      <c r="I13" s="16">
        <v>97090</v>
      </c>
      <c r="J13" s="5">
        <f t="shared" si="0"/>
        <v>190</v>
      </c>
      <c r="K13" s="5">
        <f t="shared" si="1"/>
        <v>3800</v>
      </c>
      <c r="L13" s="16" t="s">
        <v>32</v>
      </c>
    </row>
    <row r="14" spans="1:12">
      <c r="A14" s="6">
        <v>45819</v>
      </c>
      <c r="B14" s="16" t="s">
        <v>186</v>
      </c>
      <c r="C14" s="16" t="s">
        <v>36</v>
      </c>
      <c r="D14" s="16">
        <v>1000</v>
      </c>
      <c r="E14" s="16" t="s">
        <v>10</v>
      </c>
      <c r="F14" s="16">
        <v>242.7</v>
      </c>
      <c r="G14" s="16">
        <v>240.7</v>
      </c>
      <c r="H14" s="16">
        <v>245</v>
      </c>
      <c r="I14" s="16">
        <v>240.7</v>
      </c>
      <c r="J14" s="5">
        <f t="shared" si="0"/>
        <v>-2</v>
      </c>
      <c r="K14" s="5">
        <f t="shared" si="1"/>
        <v>-2000</v>
      </c>
      <c r="L14" s="16" t="s">
        <v>33</v>
      </c>
    </row>
    <row r="15" spans="1:12">
      <c r="A15" s="6">
        <v>45821</v>
      </c>
      <c r="B15" s="16" t="s">
        <v>37</v>
      </c>
      <c r="C15" s="16" t="s">
        <v>36</v>
      </c>
      <c r="D15" s="16">
        <v>10</v>
      </c>
      <c r="E15" s="16" t="s">
        <v>10</v>
      </c>
      <c r="F15" s="16">
        <v>106200</v>
      </c>
      <c r="G15" s="16">
        <v>105800</v>
      </c>
      <c r="H15" s="16">
        <v>107000</v>
      </c>
      <c r="I15" s="16">
        <v>106450</v>
      </c>
      <c r="J15" s="5">
        <f t="shared" si="0"/>
        <v>250</v>
      </c>
      <c r="K15" s="5">
        <f t="shared" si="1"/>
        <v>2500</v>
      </c>
      <c r="L15" s="16" t="s">
        <v>32</v>
      </c>
    </row>
    <row r="16" spans="1:12">
      <c r="A16" s="6">
        <v>45824</v>
      </c>
      <c r="B16" s="16" t="s">
        <v>174</v>
      </c>
      <c r="C16" s="16" t="s">
        <v>36</v>
      </c>
      <c r="D16" s="16">
        <v>1000</v>
      </c>
      <c r="E16" s="16" t="s">
        <v>12</v>
      </c>
      <c r="F16" s="16">
        <v>252.5</v>
      </c>
      <c r="G16" s="16">
        <v>254.5</v>
      </c>
      <c r="H16" s="16">
        <v>250</v>
      </c>
      <c r="I16" s="16">
        <v>251.7</v>
      </c>
      <c r="J16" s="5">
        <f t="shared" si="0"/>
        <v>0.80000000000001137</v>
      </c>
      <c r="K16" s="5">
        <f t="shared" si="1"/>
        <v>800.00000000001137</v>
      </c>
      <c r="L16" s="16" t="s">
        <v>32</v>
      </c>
    </row>
    <row r="17" spans="1:12">
      <c r="A17" s="6">
        <v>45825</v>
      </c>
      <c r="B17" s="16" t="s">
        <v>37</v>
      </c>
      <c r="C17" s="16" t="s">
        <v>36</v>
      </c>
      <c r="D17" s="16">
        <v>10</v>
      </c>
      <c r="E17" s="16" t="s">
        <v>10</v>
      </c>
      <c r="F17" s="16">
        <v>108100</v>
      </c>
      <c r="G17" s="16">
        <v>107700</v>
      </c>
      <c r="H17" s="16">
        <v>108000</v>
      </c>
      <c r="I17" s="16">
        <v>108430</v>
      </c>
      <c r="J17" s="5">
        <f t="shared" si="0"/>
        <v>330</v>
      </c>
      <c r="K17" s="5">
        <f t="shared" si="1"/>
        <v>3300</v>
      </c>
      <c r="L17" s="16" t="s">
        <v>32</v>
      </c>
    </row>
    <row r="18" spans="1:12">
      <c r="A18" s="6">
        <v>45825</v>
      </c>
      <c r="B18" s="16" t="s">
        <v>174</v>
      </c>
      <c r="C18" s="16" t="s">
        <v>35</v>
      </c>
      <c r="D18" s="16">
        <v>1000</v>
      </c>
      <c r="E18" s="16" t="s">
        <v>12</v>
      </c>
      <c r="F18" s="16">
        <v>252.5</v>
      </c>
      <c r="G18" s="16">
        <v>254.5</v>
      </c>
      <c r="H18" s="16">
        <v>250</v>
      </c>
      <c r="I18" s="16">
        <v>251.4</v>
      </c>
      <c r="J18" s="5">
        <f t="shared" si="0"/>
        <v>1.0999999999999943</v>
      </c>
      <c r="K18" s="5">
        <f t="shared" si="1"/>
        <v>1099.9999999999943</v>
      </c>
      <c r="L18" s="16" t="s">
        <v>32</v>
      </c>
    </row>
    <row r="19" spans="1:12">
      <c r="A19" s="6">
        <v>45826</v>
      </c>
      <c r="B19" s="16" t="s">
        <v>37</v>
      </c>
      <c r="C19" s="16" t="s">
        <v>36</v>
      </c>
      <c r="D19" s="16">
        <v>10</v>
      </c>
      <c r="E19" s="16" t="s">
        <v>10</v>
      </c>
      <c r="F19" s="16">
        <v>109200</v>
      </c>
      <c r="G19" s="16">
        <v>108800</v>
      </c>
      <c r="H19" s="16">
        <v>109700</v>
      </c>
      <c r="I19" s="16">
        <v>108800</v>
      </c>
      <c r="J19" s="5">
        <f t="shared" si="0"/>
        <v>-400</v>
      </c>
      <c r="K19" s="5">
        <f t="shared" si="1"/>
        <v>-4000</v>
      </c>
      <c r="L19" s="16" t="s">
        <v>33</v>
      </c>
    </row>
    <row r="20" spans="1:12">
      <c r="A20" s="6">
        <v>45827</v>
      </c>
      <c r="B20" s="16" t="s">
        <v>186</v>
      </c>
      <c r="C20" s="16" t="s">
        <v>36</v>
      </c>
      <c r="D20" s="16">
        <v>1000</v>
      </c>
      <c r="E20" s="16" t="s">
        <v>12</v>
      </c>
      <c r="F20" s="16">
        <v>244.7</v>
      </c>
      <c r="G20" s="16">
        <v>246.6</v>
      </c>
      <c r="H20" s="16">
        <v>242</v>
      </c>
      <c r="I20" s="16">
        <v>243.5</v>
      </c>
      <c r="J20" s="5">
        <f t="shared" si="0"/>
        <v>1.1999999999999886</v>
      </c>
      <c r="K20" s="5">
        <f t="shared" si="1"/>
        <v>1199.9999999999886</v>
      </c>
      <c r="L20" s="16" t="s">
        <v>32</v>
      </c>
    </row>
    <row r="21" spans="1:12">
      <c r="A21" s="6">
        <v>45828</v>
      </c>
      <c r="B21" s="16" t="s">
        <v>182</v>
      </c>
      <c r="C21" s="16" t="s">
        <v>35</v>
      </c>
      <c r="D21" s="16">
        <v>50</v>
      </c>
      <c r="E21" s="16" t="s">
        <v>12</v>
      </c>
      <c r="F21" s="16">
        <v>3150</v>
      </c>
      <c r="G21" s="16">
        <v>3250</v>
      </c>
      <c r="H21" s="16">
        <v>3070</v>
      </c>
      <c r="I21" s="16">
        <v>3117</v>
      </c>
      <c r="J21" s="5">
        <f t="shared" si="0"/>
        <v>33</v>
      </c>
      <c r="K21" s="5">
        <f t="shared" si="1"/>
        <v>1650</v>
      </c>
      <c r="L21" s="16" t="s">
        <v>32</v>
      </c>
    </row>
    <row r="22" spans="1:12">
      <c r="A22" s="6">
        <v>45828</v>
      </c>
      <c r="B22" s="16" t="s">
        <v>174</v>
      </c>
      <c r="C22" s="16" t="s">
        <v>36</v>
      </c>
      <c r="D22" s="16">
        <v>1000</v>
      </c>
      <c r="E22" s="16" t="s">
        <v>10</v>
      </c>
      <c r="F22" s="16">
        <v>253</v>
      </c>
      <c r="G22" s="16">
        <v>251</v>
      </c>
      <c r="H22" s="16">
        <v>256</v>
      </c>
      <c r="I22" s="16">
        <v>253.7</v>
      </c>
      <c r="J22" s="5">
        <f t="shared" si="0"/>
        <v>0.69999999999998863</v>
      </c>
      <c r="K22" s="5">
        <f t="shared" si="1"/>
        <v>699.99999999998863</v>
      </c>
      <c r="L22" s="16" t="s">
        <v>32</v>
      </c>
    </row>
    <row r="23" spans="1:12">
      <c r="A23" s="6">
        <v>45828</v>
      </c>
      <c r="B23" s="16" t="s">
        <v>181</v>
      </c>
      <c r="C23" s="16" t="s">
        <v>36</v>
      </c>
      <c r="D23" s="16">
        <v>250</v>
      </c>
      <c r="E23" s="16" t="s">
        <v>12</v>
      </c>
      <c r="F23" s="16">
        <v>352</v>
      </c>
      <c r="G23" s="16">
        <v>360</v>
      </c>
      <c r="H23" s="16">
        <v>340</v>
      </c>
      <c r="I23" s="16">
        <v>343.7</v>
      </c>
      <c r="J23" s="5">
        <f t="shared" si="0"/>
        <v>8.3000000000000114</v>
      </c>
      <c r="K23" s="5">
        <f t="shared" si="1"/>
        <v>2075.0000000000027</v>
      </c>
      <c r="L23" s="16" t="s">
        <v>32</v>
      </c>
    </row>
    <row r="24" spans="1:12">
      <c r="A24" s="6">
        <v>45831</v>
      </c>
      <c r="B24" s="16" t="s">
        <v>174</v>
      </c>
      <c r="C24" s="16" t="s">
        <v>36</v>
      </c>
      <c r="D24" s="16">
        <v>1000</v>
      </c>
      <c r="E24" s="16" t="s">
        <v>10</v>
      </c>
      <c r="F24" s="16">
        <v>253.7</v>
      </c>
      <c r="G24" s="16">
        <v>251.7</v>
      </c>
      <c r="H24" s="16">
        <v>256</v>
      </c>
      <c r="I24" s="16">
        <v>254.8</v>
      </c>
      <c r="J24" s="5">
        <f t="shared" si="0"/>
        <v>1.1000000000000227</v>
      </c>
      <c r="K24" s="5">
        <f t="shared" si="1"/>
        <v>1100.0000000000227</v>
      </c>
      <c r="L24" s="16" t="s">
        <v>32</v>
      </c>
    </row>
    <row r="25" spans="1:12">
      <c r="A25" s="6">
        <v>45831</v>
      </c>
      <c r="B25" s="16" t="s">
        <v>177</v>
      </c>
      <c r="C25" s="16" t="s">
        <v>36</v>
      </c>
      <c r="D25" s="16">
        <v>10</v>
      </c>
      <c r="E25" s="16" t="s">
        <v>10</v>
      </c>
      <c r="F25" s="16">
        <v>6440</v>
      </c>
      <c r="G25" s="16">
        <v>6330</v>
      </c>
      <c r="H25" s="16">
        <v>6560</v>
      </c>
      <c r="I25" s="16">
        <v>6500</v>
      </c>
      <c r="J25" s="5">
        <f t="shared" si="0"/>
        <v>60</v>
      </c>
      <c r="K25" s="5">
        <f t="shared" si="1"/>
        <v>600</v>
      </c>
      <c r="L25" s="16" t="s">
        <v>32</v>
      </c>
    </row>
    <row r="26" spans="1:12">
      <c r="A26" s="6">
        <v>45831</v>
      </c>
      <c r="B26" s="16" t="s">
        <v>37</v>
      </c>
      <c r="C26" s="16" t="s">
        <v>36</v>
      </c>
      <c r="D26" s="16">
        <v>10</v>
      </c>
      <c r="E26" s="16" t="s">
        <v>10</v>
      </c>
      <c r="F26" s="16">
        <v>106400</v>
      </c>
      <c r="G26" s="16">
        <v>106000</v>
      </c>
      <c r="H26" s="16">
        <v>107200</v>
      </c>
      <c r="I26" s="16">
        <v>106610</v>
      </c>
      <c r="J26" s="5">
        <f t="shared" si="0"/>
        <v>210</v>
      </c>
      <c r="K26" s="5">
        <f t="shared" si="1"/>
        <v>2100</v>
      </c>
      <c r="L26" s="16" t="s">
        <v>32</v>
      </c>
    </row>
    <row r="27" spans="1:12">
      <c r="A27" s="6">
        <v>45831</v>
      </c>
      <c r="B27" s="16" t="s">
        <v>181</v>
      </c>
      <c r="C27" s="16" t="s">
        <v>36</v>
      </c>
      <c r="D27" s="16">
        <v>250</v>
      </c>
      <c r="E27" s="16" t="s">
        <v>10</v>
      </c>
      <c r="F27" s="16">
        <v>337</v>
      </c>
      <c r="G27" s="16">
        <v>232</v>
      </c>
      <c r="H27" s="16">
        <v>342</v>
      </c>
      <c r="I27" s="16">
        <v>332</v>
      </c>
      <c r="J27" s="5">
        <f t="shared" si="0"/>
        <v>-5</v>
      </c>
      <c r="K27" s="5">
        <f t="shared" si="1"/>
        <v>-1250</v>
      </c>
      <c r="L27" s="16" t="s">
        <v>33</v>
      </c>
    </row>
    <row r="28" spans="1:12">
      <c r="A28" s="6">
        <v>45832</v>
      </c>
      <c r="B28" s="16" t="s">
        <v>186</v>
      </c>
      <c r="C28" s="16" t="s">
        <v>36</v>
      </c>
      <c r="D28" s="16">
        <v>1000</v>
      </c>
      <c r="E28" s="16" t="s">
        <v>10</v>
      </c>
      <c r="F28" s="16">
        <v>248.4</v>
      </c>
      <c r="G28" s="16">
        <v>246.4</v>
      </c>
      <c r="H28" s="16">
        <v>252</v>
      </c>
      <c r="I28" s="16">
        <v>248.9</v>
      </c>
      <c r="J28" s="5">
        <f t="shared" si="0"/>
        <v>0.5</v>
      </c>
      <c r="K28" s="5">
        <f t="shared" si="1"/>
        <v>500</v>
      </c>
      <c r="L28" s="16" t="s">
        <v>32</v>
      </c>
    </row>
    <row r="29" spans="1:12">
      <c r="A29" s="6">
        <v>45834</v>
      </c>
      <c r="B29" s="16" t="s">
        <v>181</v>
      </c>
      <c r="C29" s="16" t="s">
        <v>36</v>
      </c>
      <c r="D29" s="16">
        <v>250</v>
      </c>
      <c r="E29" s="16" t="s">
        <v>12</v>
      </c>
      <c r="F29" s="16">
        <v>307</v>
      </c>
      <c r="G29" s="16">
        <v>311</v>
      </c>
      <c r="H29" s="16">
        <v>300</v>
      </c>
      <c r="I29" s="16">
        <v>302.3</v>
      </c>
      <c r="J29" s="5">
        <f>IF(E29="BUY",I29-F29,F29-I29)</f>
        <v>4.6999999999999886</v>
      </c>
      <c r="K29" s="5">
        <f t="shared" si="1"/>
        <v>1174.9999999999973</v>
      </c>
      <c r="L29" s="16" t="s">
        <v>32</v>
      </c>
    </row>
    <row r="30" spans="1:12">
      <c r="A30" s="6">
        <v>45834</v>
      </c>
      <c r="B30" s="16" t="s">
        <v>172</v>
      </c>
      <c r="C30" s="16" t="s">
        <v>35</v>
      </c>
      <c r="D30" s="16">
        <v>50</v>
      </c>
      <c r="E30" s="16" t="s">
        <v>12</v>
      </c>
      <c r="F30" s="16">
        <v>5070</v>
      </c>
      <c r="G30" s="16">
        <v>5120</v>
      </c>
      <c r="H30" s="16">
        <v>5000</v>
      </c>
      <c r="I30" s="16">
        <v>5120</v>
      </c>
      <c r="J30" s="5">
        <f t="shared" si="0"/>
        <v>-50</v>
      </c>
      <c r="K30" s="5">
        <f t="shared" si="1"/>
        <v>-2500</v>
      </c>
      <c r="L30" s="16" t="s">
        <v>33</v>
      </c>
    </row>
    <row r="31" spans="1:12">
      <c r="A31" s="6">
        <v>45834</v>
      </c>
      <c r="B31" s="16" t="s">
        <v>174</v>
      </c>
      <c r="C31" s="16" t="s">
        <v>36</v>
      </c>
      <c r="D31" s="16">
        <v>1000</v>
      </c>
      <c r="E31" s="16" t="s">
        <v>10</v>
      </c>
      <c r="F31" s="16">
        <v>258.5</v>
      </c>
      <c r="G31" s="16">
        <v>256.5</v>
      </c>
      <c r="H31" s="16">
        <v>261</v>
      </c>
      <c r="I31" s="16">
        <v>260.2</v>
      </c>
      <c r="J31" s="5">
        <f t="shared" si="0"/>
        <v>1.6999999999999886</v>
      </c>
      <c r="K31" s="5">
        <f t="shared" si="1"/>
        <v>1699.9999999999886</v>
      </c>
      <c r="L31" s="16" t="s">
        <v>32</v>
      </c>
    </row>
    <row r="32" spans="1:12">
      <c r="A32" s="6">
        <v>45835</v>
      </c>
      <c r="B32" s="16" t="s">
        <v>37</v>
      </c>
      <c r="C32" s="16" t="s">
        <v>36</v>
      </c>
      <c r="D32" s="16">
        <v>10</v>
      </c>
      <c r="E32" s="16" t="s">
        <v>12</v>
      </c>
      <c r="F32" s="16">
        <v>105900</v>
      </c>
      <c r="G32" s="16">
        <v>106300</v>
      </c>
      <c r="H32" s="16">
        <v>105200</v>
      </c>
      <c r="I32" s="16">
        <v>105750</v>
      </c>
      <c r="J32" s="5">
        <f t="shared" si="0"/>
        <v>150</v>
      </c>
      <c r="K32" s="5">
        <f t="shared" si="1"/>
        <v>1500</v>
      </c>
      <c r="L32" s="16" t="s">
        <v>32</v>
      </c>
    </row>
    <row r="33" spans="1:12">
      <c r="A33" s="6">
        <v>45835</v>
      </c>
      <c r="B33" s="16" t="s">
        <v>177</v>
      </c>
      <c r="C33" s="16" t="s">
        <v>36</v>
      </c>
      <c r="D33" s="16">
        <v>10</v>
      </c>
      <c r="E33" s="16" t="s">
        <v>12</v>
      </c>
      <c r="F33" s="16">
        <v>5600</v>
      </c>
      <c r="G33" s="16">
        <v>5660</v>
      </c>
      <c r="H33" s="16">
        <v>5500</v>
      </c>
      <c r="I33" s="16">
        <v>5560</v>
      </c>
      <c r="J33" s="5">
        <f t="shared" si="0"/>
        <v>40</v>
      </c>
      <c r="K33" s="5">
        <f t="shared" si="1"/>
        <v>400</v>
      </c>
      <c r="L33" s="16" t="s">
        <v>32</v>
      </c>
    </row>
    <row r="34" spans="1:12">
      <c r="A34" s="6"/>
      <c r="B34" s="16"/>
      <c r="C34" s="16"/>
      <c r="D34" s="16"/>
      <c r="E34" s="16"/>
      <c r="F34" s="16"/>
      <c r="G34" s="16"/>
      <c r="H34" s="16"/>
      <c r="I34" s="16"/>
      <c r="J34" s="5"/>
      <c r="K34" s="5"/>
      <c r="L34" s="16"/>
    </row>
    <row r="35" spans="1:12">
      <c r="A35" s="6"/>
      <c r="B35" s="16"/>
      <c r="C35" s="16"/>
      <c r="D35" s="16"/>
      <c r="E35" s="16"/>
      <c r="F35" s="36" t="s">
        <v>206</v>
      </c>
      <c r="G35" s="37"/>
      <c r="H35" s="37"/>
      <c r="I35" s="37"/>
      <c r="J35" s="37"/>
      <c r="K35" s="37"/>
      <c r="L35" s="38"/>
    </row>
    <row r="36" spans="1:12" ht="30">
      <c r="A36" s="6"/>
      <c r="B36" s="16"/>
      <c r="C36" s="16"/>
      <c r="D36" s="16"/>
      <c r="E36" s="16"/>
      <c r="F36" s="18" t="s">
        <v>21</v>
      </c>
      <c r="G36" s="7" t="s">
        <v>22</v>
      </c>
      <c r="H36" s="7" t="s">
        <v>23</v>
      </c>
      <c r="I36" s="7" t="s">
        <v>24</v>
      </c>
      <c r="J36" s="7" t="s">
        <v>25</v>
      </c>
      <c r="K36" s="7" t="s">
        <v>26</v>
      </c>
      <c r="L36" s="8" t="s">
        <v>27</v>
      </c>
    </row>
    <row r="37" spans="1:12">
      <c r="A37" s="6"/>
      <c r="B37" s="16"/>
      <c r="C37" s="16"/>
      <c r="D37" s="16"/>
      <c r="E37" s="16"/>
      <c r="F37" s="19" t="s">
        <v>155</v>
      </c>
      <c r="G37" s="9">
        <v>32</v>
      </c>
      <c r="H37" s="9"/>
      <c r="I37" s="9">
        <v>32</v>
      </c>
      <c r="J37" s="10">
        <v>27</v>
      </c>
      <c r="K37" s="11">
        <f t="shared" ref="K37" si="2">+J37/I37</f>
        <v>0.84375</v>
      </c>
      <c r="L37" s="12">
        <v>29050</v>
      </c>
    </row>
    <row r="38" spans="1:12">
      <c r="A38" s="6"/>
      <c r="B38" s="16"/>
      <c r="C38" s="16"/>
      <c r="D38" s="16"/>
      <c r="E38" s="16"/>
      <c r="F38" s="20"/>
      <c r="G38" s="13"/>
      <c r="H38" s="13"/>
      <c r="I38" s="13"/>
      <c r="J38" s="13"/>
      <c r="K38" s="14"/>
      <c r="L38" s="15"/>
    </row>
    <row r="39" spans="1:12">
      <c r="A39" s="6"/>
      <c r="B39" s="16"/>
      <c r="C39" s="16"/>
      <c r="D39" s="16"/>
      <c r="E39" s="16"/>
      <c r="F39" s="16"/>
      <c r="G39" s="16"/>
      <c r="H39" s="16"/>
      <c r="I39" s="16"/>
      <c r="J39" s="5"/>
      <c r="K39" s="5"/>
      <c r="L39" s="16"/>
    </row>
    <row r="40" spans="1:12">
      <c r="J40" s="5"/>
    </row>
    <row r="41" spans="1:12">
      <c r="J41" s="5"/>
    </row>
    <row r="42" spans="1:12">
      <c r="J42" s="5"/>
    </row>
    <row r="43" spans="1:12">
      <c r="J43" s="5"/>
    </row>
    <row r="44" spans="1:12">
      <c r="J44" s="5"/>
    </row>
  </sheetData>
  <mergeCells count="1">
    <mergeCell ref="F35:L3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L45"/>
  <sheetViews>
    <sheetView topLeftCell="A29" workbookViewId="0">
      <selection activeCell="F42" sqref="F42:L42"/>
    </sheetView>
  </sheetViews>
  <sheetFormatPr defaultRowHeight="15"/>
  <cols>
    <col min="1" max="1" width="12.7109375" style="16" customWidth="1"/>
    <col min="2" max="2" width="17" customWidth="1"/>
    <col min="3" max="4" width="12.140625" customWidth="1"/>
    <col min="5" max="5" width="13.7109375" customWidth="1"/>
    <col min="6" max="6" width="22.42578125" customWidth="1"/>
    <col min="7" max="7" width="13.28515625" customWidth="1"/>
    <col min="8" max="8" width="12.5703125" customWidth="1"/>
    <col min="9" max="9" width="13.85546875" customWidth="1"/>
    <col min="10" max="10" width="11.7109375" customWidth="1"/>
    <col min="11" max="11" width="14.140625" customWidth="1"/>
    <col min="12" max="12" width="16.42578125" customWidth="1"/>
  </cols>
  <sheetData>
    <row r="1" spans="1:12">
      <c r="A1" s="1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45839</v>
      </c>
      <c r="B2" s="16" t="s">
        <v>37</v>
      </c>
      <c r="C2" s="16" t="s">
        <v>36</v>
      </c>
      <c r="D2" s="16">
        <v>10</v>
      </c>
      <c r="E2" s="16" t="s">
        <v>10</v>
      </c>
      <c r="F2" s="16">
        <v>107400</v>
      </c>
      <c r="G2" s="16">
        <v>107000</v>
      </c>
      <c r="H2" s="16">
        <v>108000</v>
      </c>
      <c r="I2" s="16">
        <v>107600</v>
      </c>
      <c r="J2" s="5">
        <f t="shared" ref="J2:J39" si="0">IF(E2="BUY",I2-F2,F2-I2)</f>
        <v>200</v>
      </c>
      <c r="K2" s="5">
        <f t="shared" ref="K2:K39" si="1">(J2*D2)</f>
        <v>2000</v>
      </c>
      <c r="L2" s="16" t="s">
        <v>32</v>
      </c>
    </row>
    <row r="3" spans="1:12">
      <c r="A3" s="6">
        <v>45839</v>
      </c>
      <c r="B3" s="16" t="s">
        <v>181</v>
      </c>
      <c r="C3" s="16" t="s">
        <v>36</v>
      </c>
      <c r="D3" s="16">
        <v>250</v>
      </c>
      <c r="E3" s="16" t="s">
        <v>10</v>
      </c>
      <c r="F3" s="16">
        <v>293</v>
      </c>
      <c r="G3" s="16">
        <v>288</v>
      </c>
      <c r="H3" s="16">
        <v>300</v>
      </c>
      <c r="I3" s="16">
        <v>296</v>
      </c>
      <c r="J3" s="5">
        <f t="shared" si="0"/>
        <v>3</v>
      </c>
      <c r="K3" s="5">
        <f t="shared" si="1"/>
        <v>750</v>
      </c>
      <c r="L3" s="16" t="s">
        <v>32</v>
      </c>
    </row>
    <row r="4" spans="1:12">
      <c r="A4" s="6">
        <v>45839</v>
      </c>
      <c r="B4" s="16" t="s">
        <v>174</v>
      </c>
      <c r="C4" s="16" t="s">
        <v>36</v>
      </c>
      <c r="D4" s="16">
        <v>1000</v>
      </c>
      <c r="E4" s="16" t="s">
        <v>10</v>
      </c>
      <c r="F4" s="16">
        <v>256.7</v>
      </c>
      <c r="G4" s="16">
        <v>255.7</v>
      </c>
      <c r="H4" s="16">
        <v>259</v>
      </c>
      <c r="I4" s="16">
        <v>257.7</v>
      </c>
      <c r="J4" s="5">
        <f t="shared" si="0"/>
        <v>1</v>
      </c>
      <c r="K4" s="5">
        <f t="shared" si="1"/>
        <v>1000</v>
      </c>
      <c r="L4" s="16" t="s">
        <v>32</v>
      </c>
    </row>
    <row r="5" spans="1:12">
      <c r="A5" s="6">
        <v>45840</v>
      </c>
      <c r="B5" s="16" t="s">
        <v>174</v>
      </c>
      <c r="C5" s="16" t="s">
        <v>36</v>
      </c>
      <c r="D5" s="16">
        <v>1000</v>
      </c>
      <c r="E5" s="16" t="s">
        <v>10</v>
      </c>
      <c r="F5" s="16">
        <v>256.8</v>
      </c>
      <c r="G5" s="16">
        <v>255</v>
      </c>
      <c r="H5" s="16">
        <v>259</v>
      </c>
      <c r="I5" s="16">
        <v>258.3</v>
      </c>
      <c r="J5" s="5">
        <f t="shared" si="0"/>
        <v>1.5</v>
      </c>
      <c r="K5" s="5">
        <f t="shared" si="1"/>
        <v>1500</v>
      </c>
      <c r="L5" s="16" t="s">
        <v>32</v>
      </c>
    </row>
    <row r="6" spans="1:12">
      <c r="A6" s="6">
        <v>45841</v>
      </c>
      <c r="B6" s="16" t="s">
        <v>37</v>
      </c>
      <c r="C6" s="16" t="s">
        <v>36</v>
      </c>
      <c r="D6" s="16">
        <v>10</v>
      </c>
      <c r="E6" s="16" t="s">
        <v>12</v>
      </c>
      <c r="F6" s="16">
        <v>107600</v>
      </c>
      <c r="G6" s="16">
        <v>108000</v>
      </c>
      <c r="H6" s="16">
        <v>107000</v>
      </c>
      <c r="I6" s="16">
        <v>107900</v>
      </c>
      <c r="J6" s="5">
        <f t="shared" si="0"/>
        <v>-300</v>
      </c>
      <c r="K6" s="5">
        <f t="shared" si="1"/>
        <v>-3000</v>
      </c>
      <c r="L6" s="16" t="s">
        <v>33</v>
      </c>
    </row>
    <row r="7" spans="1:12">
      <c r="A7" s="6">
        <v>45845</v>
      </c>
      <c r="B7" s="16" t="s">
        <v>186</v>
      </c>
      <c r="C7" s="16" t="s">
        <v>35</v>
      </c>
      <c r="D7" s="16">
        <v>1000</v>
      </c>
      <c r="E7" s="16" t="s">
        <v>12</v>
      </c>
      <c r="F7" s="16">
        <v>248</v>
      </c>
      <c r="G7" s="16">
        <v>250</v>
      </c>
      <c r="H7" s="16">
        <v>245</v>
      </c>
      <c r="I7" s="16">
        <v>250</v>
      </c>
      <c r="J7" s="5">
        <f t="shared" si="0"/>
        <v>-2</v>
      </c>
      <c r="K7" s="5">
        <f t="shared" si="1"/>
        <v>-2000</v>
      </c>
      <c r="L7" s="16" t="s">
        <v>33</v>
      </c>
    </row>
    <row r="8" spans="1:12">
      <c r="A8" s="6">
        <v>45846</v>
      </c>
      <c r="B8" s="16" t="s">
        <v>172</v>
      </c>
      <c r="C8" s="16" t="s">
        <v>36</v>
      </c>
      <c r="D8" s="16">
        <v>50</v>
      </c>
      <c r="E8" s="16" t="s">
        <v>12</v>
      </c>
      <c r="F8" s="16">
        <v>5260</v>
      </c>
      <c r="G8" s="16">
        <v>5300</v>
      </c>
      <c r="H8" s="16">
        <v>5200</v>
      </c>
      <c r="I8" s="16">
        <v>5235</v>
      </c>
      <c r="J8" s="5">
        <f t="shared" si="0"/>
        <v>25</v>
      </c>
      <c r="K8" s="5">
        <f t="shared" si="1"/>
        <v>1250</v>
      </c>
      <c r="L8" s="16" t="s">
        <v>32</v>
      </c>
    </row>
    <row r="9" spans="1:12">
      <c r="A9" s="6">
        <v>45846</v>
      </c>
      <c r="B9" s="16" t="s">
        <v>174</v>
      </c>
      <c r="C9" s="16" t="s">
        <v>36</v>
      </c>
      <c r="D9" s="16">
        <v>1000</v>
      </c>
      <c r="E9" s="16" t="s">
        <v>12</v>
      </c>
      <c r="F9" s="16">
        <v>255.6</v>
      </c>
      <c r="G9" s="16">
        <v>257.60000000000002</v>
      </c>
      <c r="H9" s="16">
        <v>253</v>
      </c>
      <c r="I9" s="16">
        <v>256.8</v>
      </c>
      <c r="J9" s="5">
        <f t="shared" si="0"/>
        <v>-1.2000000000000171</v>
      </c>
      <c r="K9" s="5">
        <f t="shared" si="1"/>
        <v>-1200.0000000000171</v>
      </c>
      <c r="L9" s="16" t="s">
        <v>33</v>
      </c>
    </row>
    <row r="10" spans="1:12">
      <c r="A10" s="6">
        <v>45847</v>
      </c>
      <c r="B10" s="16" t="s">
        <v>181</v>
      </c>
      <c r="C10" s="16" t="s">
        <v>36</v>
      </c>
      <c r="D10" s="16">
        <v>250</v>
      </c>
      <c r="E10" s="16" t="s">
        <v>12</v>
      </c>
      <c r="F10" s="16">
        <v>281.39999999999998</v>
      </c>
      <c r="G10" s="16">
        <v>285.39999999999998</v>
      </c>
      <c r="H10" s="16">
        <v>275</v>
      </c>
      <c r="I10" s="16">
        <v>280.39999999999998</v>
      </c>
      <c r="J10" s="5">
        <f t="shared" si="0"/>
        <v>1</v>
      </c>
      <c r="K10" s="5">
        <f t="shared" si="1"/>
        <v>250</v>
      </c>
      <c r="L10" s="16" t="s">
        <v>32</v>
      </c>
    </row>
    <row r="11" spans="1:12">
      <c r="A11" s="6">
        <v>45847</v>
      </c>
      <c r="B11" s="16" t="s">
        <v>182</v>
      </c>
      <c r="C11" s="16" t="s">
        <v>36</v>
      </c>
      <c r="D11" s="16">
        <v>50</v>
      </c>
      <c r="E11" s="16" t="s">
        <v>12</v>
      </c>
      <c r="F11" s="16">
        <v>3075</v>
      </c>
      <c r="G11" s="16">
        <v>3110</v>
      </c>
      <c r="H11" s="16">
        <v>3030</v>
      </c>
      <c r="I11" s="16">
        <v>3035</v>
      </c>
      <c r="J11" s="5">
        <f t="shared" si="0"/>
        <v>40</v>
      </c>
      <c r="K11" s="5">
        <f t="shared" si="1"/>
        <v>2000</v>
      </c>
      <c r="L11" s="16" t="s">
        <v>32</v>
      </c>
    </row>
    <row r="12" spans="1:12">
      <c r="A12" s="6">
        <v>45847</v>
      </c>
      <c r="B12" s="16" t="s">
        <v>37</v>
      </c>
      <c r="C12" s="16" t="s">
        <v>36</v>
      </c>
      <c r="D12" s="16">
        <v>10</v>
      </c>
      <c r="E12" s="16" t="s">
        <v>12</v>
      </c>
      <c r="F12" s="16">
        <v>107600</v>
      </c>
      <c r="G12" s="16">
        <v>108000</v>
      </c>
      <c r="H12" s="16">
        <v>106700</v>
      </c>
      <c r="I12" s="16">
        <v>107250</v>
      </c>
      <c r="J12" s="5">
        <f t="shared" si="0"/>
        <v>350</v>
      </c>
      <c r="K12" s="5">
        <f t="shared" si="1"/>
        <v>3500</v>
      </c>
      <c r="L12" s="16" t="s">
        <v>32</v>
      </c>
    </row>
    <row r="13" spans="1:12">
      <c r="A13" s="6">
        <v>45849</v>
      </c>
      <c r="B13" s="16" t="s">
        <v>172</v>
      </c>
      <c r="C13" s="16" t="s">
        <v>36</v>
      </c>
      <c r="D13" s="16">
        <v>50</v>
      </c>
      <c r="E13" s="16" t="s">
        <v>12</v>
      </c>
      <c r="F13" s="16">
        <v>5200</v>
      </c>
      <c r="G13" s="16" t="s">
        <v>157</v>
      </c>
      <c r="H13" s="16">
        <v>5120</v>
      </c>
      <c r="I13" s="16">
        <v>5184</v>
      </c>
      <c r="J13" s="5">
        <f t="shared" si="0"/>
        <v>16</v>
      </c>
      <c r="K13" s="5">
        <f t="shared" si="1"/>
        <v>800</v>
      </c>
      <c r="L13" s="16" t="s">
        <v>32</v>
      </c>
    </row>
    <row r="14" spans="1:12">
      <c r="A14" s="6">
        <v>45849</v>
      </c>
      <c r="B14" s="16" t="s">
        <v>37</v>
      </c>
      <c r="C14" s="16" t="s">
        <v>36</v>
      </c>
      <c r="D14" s="16">
        <v>10</v>
      </c>
      <c r="E14" s="16" t="s">
        <v>10</v>
      </c>
      <c r="F14" s="16">
        <v>111300</v>
      </c>
      <c r="G14" s="16">
        <v>110900</v>
      </c>
      <c r="H14" s="16">
        <v>111900</v>
      </c>
      <c r="I14" s="16">
        <v>111675</v>
      </c>
      <c r="J14" s="5">
        <f t="shared" si="0"/>
        <v>375</v>
      </c>
      <c r="K14" s="5">
        <f t="shared" si="1"/>
        <v>3750</v>
      </c>
      <c r="L14" s="6" t="s">
        <v>32</v>
      </c>
    </row>
    <row r="15" spans="1:12">
      <c r="A15" s="6">
        <v>45852</v>
      </c>
      <c r="B15" s="16" t="s">
        <v>186</v>
      </c>
      <c r="C15" s="16" t="s">
        <v>36</v>
      </c>
      <c r="D15" s="16">
        <v>1000</v>
      </c>
      <c r="E15" s="16" t="s">
        <v>12</v>
      </c>
      <c r="F15" s="16">
        <v>249</v>
      </c>
      <c r="G15" s="16">
        <v>251.2</v>
      </c>
      <c r="H15" s="16">
        <v>246</v>
      </c>
      <c r="I15" s="16">
        <v>248.5</v>
      </c>
      <c r="J15" s="5">
        <f t="shared" si="0"/>
        <v>0.5</v>
      </c>
      <c r="K15" s="5">
        <f t="shared" si="1"/>
        <v>500</v>
      </c>
      <c r="L15" s="16" t="s">
        <v>32</v>
      </c>
    </row>
    <row r="16" spans="1:12">
      <c r="A16" s="6">
        <v>45853</v>
      </c>
      <c r="B16" s="16" t="s">
        <v>37</v>
      </c>
      <c r="C16" s="16" t="s">
        <v>36</v>
      </c>
      <c r="D16" s="16">
        <v>10</v>
      </c>
      <c r="E16" s="16" t="s">
        <v>12</v>
      </c>
      <c r="F16" s="16">
        <v>112450</v>
      </c>
      <c r="G16" s="16">
        <v>112750</v>
      </c>
      <c r="H16" s="16">
        <v>112000</v>
      </c>
      <c r="I16" s="16">
        <v>112150</v>
      </c>
      <c r="J16" s="5">
        <f t="shared" si="0"/>
        <v>300</v>
      </c>
      <c r="K16" s="5">
        <f t="shared" si="1"/>
        <v>3000</v>
      </c>
      <c r="L16" s="16" t="s">
        <v>32</v>
      </c>
    </row>
    <row r="17" spans="1:12">
      <c r="A17" s="6">
        <v>45853</v>
      </c>
      <c r="B17" s="16" t="s">
        <v>177</v>
      </c>
      <c r="C17" s="16" t="s">
        <v>36</v>
      </c>
      <c r="D17" s="16">
        <v>10</v>
      </c>
      <c r="E17" s="16" t="s">
        <v>12</v>
      </c>
      <c r="F17" s="16">
        <v>5730</v>
      </c>
      <c r="G17" s="16">
        <v>5770</v>
      </c>
      <c r="H17" s="16">
        <v>5650</v>
      </c>
      <c r="I17" s="16">
        <v>5705</v>
      </c>
      <c r="J17" s="5">
        <f t="shared" si="0"/>
        <v>25</v>
      </c>
      <c r="K17" s="5">
        <f t="shared" si="1"/>
        <v>250</v>
      </c>
      <c r="L17" s="16" t="s">
        <v>32</v>
      </c>
    </row>
    <row r="18" spans="1:12">
      <c r="A18" s="6">
        <v>45854</v>
      </c>
      <c r="B18" s="16" t="s">
        <v>37</v>
      </c>
      <c r="C18" s="16" t="s">
        <v>36</v>
      </c>
      <c r="D18" s="16">
        <v>10</v>
      </c>
      <c r="E18" s="16" t="s">
        <v>12</v>
      </c>
      <c r="F18" s="16">
        <v>111600</v>
      </c>
      <c r="G18" s="16">
        <v>112100</v>
      </c>
      <c r="H18" s="16">
        <v>111000</v>
      </c>
      <c r="I18" s="16">
        <v>111250</v>
      </c>
      <c r="J18" s="5">
        <f t="shared" si="0"/>
        <v>350</v>
      </c>
      <c r="K18" s="5">
        <f t="shared" si="1"/>
        <v>3500</v>
      </c>
      <c r="L18" s="16" t="s">
        <v>32</v>
      </c>
    </row>
    <row r="19" spans="1:12">
      <c r="A19" s="6">
        <v>45855</v>
      </c>
      <c r="B19" s="16" t="s">
        <v>37</v>
      </c>
      <c r="C19" s="16" t="s">
        <v>36</v>
      </c>
      <c r="D19" s="16">
        <v>10</v>
      </c>
      <c r="E19" s="16" t="s">
        <v>12</v>
      </c>
      <c r="F19" s="16">
        <v>111200</v>
      </c>
      <c r="G19" s="16">
        <v>111800</v>
      </c>
      <c r="H19" s="16">
        <v>110500</v>
      </c>
      <c r="I19" s="16">
        <v>111000</v>
      </c>
      <c r="J19" s="5">
        <f t="shared" si="0"/>
        <v>200</v>
      </c>
      <c r="K19" s="5">
        <f t="shared" si="1"/>
        <v>2000</v>
      </c>
      <c r="L19" s="16" t="s">
        <v>32</v>
      </c>
    </row>
    <row r="20" spans="1:12">
      <c r="A20" s="6">
        <v>45855</v>
      </c>
      <c r="B20" s="16" t="s">
        <v>177</v>
      </c>
      <c r="C20" s="16" t="s">
        <v>36</v>
      </c>
      <c r="D20" s="16">
        <v>10</v>
      </c>
      <c r="E20" s="16" t="s">
        <v>12</v>
      </c>
      <c r="F20" s="16">
        <v>5750</v>
      </c>
      <c r="G20" s="16">
        <v>5820</v>
      </c>
      <c r="H20" s="16">
        <v>5650</v>
      </c>
      <c r="I20" s="16">
        <v>5720</v>
      </c>
      <c r="J20" s="5">
        <f t="shared" si="0"/>
        <v>30</v>
      </c>
      <c r="K20" s="5">
        <f t="shared" si="1"/>
        <v>300</v>
      </c>
      <c r="L20" s="16" t="s">
        <v>32</v>
      </c>
    </row>
    <row r="21" spans="1:12">
      <c r="A21" s="6">
        <v>45856</v>
      </c>
      <c r="B21" s="16" t="s">
        <v>186</v>
      </c>
      <c r="C21" s="16" t="s">
        <v>36</v>
      </c>
      <c r="D21" s="16">
        <v>1000</v>
      </c>
      <c r="E21" s="16" t="s">
        <v>10</v>
      </c>
      <c r="F21" s="16">
        <v>249.5</v>
      </c>
      <c r="G21" s="16">
        <v>247.5</v>
      </c>
      <c r="H21" s="16">
        <v>252</v>
      </c>
      <c r="I21" s="16">
        <v>251.4</v>
      </c>
      <c r="J21" s="5">
        <f t="shared" si="0"/>
        <v>1.9000000000000057</v>
      </c>
      <c r="K21" s="5">
        <f t="shared" si="1"/>
        <v>1900.0000000000057</v>
      </c>
      <c r="L21" s="16" t="s">
        <v>32</v>
      </c>
    </row>
    <row r="22" spans="1:12">
      <c r="A22" s="6">
        <v>45859</v>
      </c>
      <c r="B22" s="16" t="s">
        <v>186</v>
      </c>
      <c r="C22" s="16" t="s">
        <v>35</v>
      </c>
      <c r="D22" s="16">
        <v>1000</v>
      </c>
      <c r="E22" s="16" t="s">
        <v>10</v>
      </c>
      <c r="F22" s="16">
        <v>253.5</v>
      </c>
      <c r="G22" s="16">
        <v>251.5</v>
      </c>
      <c r="H22" s="16">
        <v>256</v>
      </c>
      <c r="I22" s="16">
        <v>254.5</v>
      </c>
      <c r="J22" s="5">
        <f t="shared" si="0"/>
        <v>1</v>
      </c>
      <c r="K22" s="5">
        <f t="shared" si="1"/>
        <v>1000</v>
      </c>
      <c r="L22" s="16" t="s">
        <v>32</v>
      </c>
    </row>
    <row r="23" spans="1:12">
      <c r="A23" s="6">
        <v>45860</v>
      </c>
      <c r="B23" s="16" t="s">
        <v>37</v>
      </c>
      <c r="C23" s="16" t="s">
        <v>36</v>
      </c>
      <c r="D23" s="16">
        <v>10</v>
      </c>
      <c r="E23" s="16" t="s">
        <v>10</v>
      </c>
      <c r="F23" s="16">
        <v>114500</v>
      </c>
      <c r="G23" s="16">
        <v>114000</v>
      </c>
      <c r="H23" s="16">
        <v>115500</v>
      </c>
      <c r="I23" s="16">
        <v>115150</v>
      </c>
      <c r="J23" s="5">
        <f t="shared" si="0"/>
        <v>650</v>
      </c>
      <c r="K23" s="5">
        <f t="shared" si="1"/>
        <v>6500</v>
      </c>
      <c r="L23" s="16" t="s">
        <v>32</v>
      </c>
    </row>
    <row r="24" spans="1:12">
      <c r="A24" s="6">
        <v>45861</v>
      </c>
      <c r="B24" s="16" t="s">
        <v>37</v>
      </c>
      <c r="C24" s="16" t="s">
        <v>36</v>
      </c>
      <c r="D24" s="16">
        <v>10</v>
      </c>
      <c r="E24" s="16" t="s">
        <v>10</v>
      </c>
      <c r="F24" s="16">
        <v>115900</v>
      </c>
      <c r="G24" s="16">
        <v>115300</v>
      </c>
      <c r="H24" s="16">
        <v>116700</v>
      </c>
      <c r="I24" s="16">
        <v>116100</v>
      </c>
      <c r="J24" s="5">
        <f t="shared" si="0"/>
        <v>200</v>
      </c>
      <c r="K24" s="5">
        <f t="shared" si="1"/>
        <v>2000</v>
      </c>
      <c r="L24" s="16" t="s">
        <v>32</v>
      </c>
    </row>
    <row r="25" spans="1:12">
      <c r="A25" s="6">
        <v>45861</v>
      </c>
      <c r="B25" s="16" t="s">
        <v>186</v>
      </c>
      <c r="C25" s="16" t="s">
        <v>36</v>
      </c>
      <c r="D25" s="16">
        <v>1000</v>
      </c>
      <c r="E25" s="16" t="s">
        <v>10</v>
      </c>
      <c r="F25" s="16">
        <v>253.7</v>
      </c>
      <c r="G25" s="16">
        <v>251.7</v>
      </c>
      <c r="H25" s="16">
        <v>256</v>
      </c>
      <c r="I25" s="16">
        <v>254.4</v>
      </c>
      <c r="J25" s="5">
        <f t="shared" si="0"/>
        <v>0.70000000000001705</v>
      </c>
      <c r="K25" s="5">
        <f t="shared" si="1"/>
        <v>700.00000000001705</v>
      </c>
      <c r="L25" s="16" t="s">
        <v>32</v>
      </c>
    </row>
    <row r="26" spans="1:12">
      <c r="A26" s="6">
        <v>45861</v>
      </c>
      <c r="B26" s="16" t="s">
        <v>174</v>
      </c>
      <c r="C26" s="16" t="s">
        <v>36</v>
      </c>
      <c r="D26" s="16">
        <v>1000</v>
      </c>
      <c r="E26" s="16" t="s">
        <v>10</v>
      </c>
      <c r="F26" s="16">
        <v>269.8</v>
      </c>
      <c r="G26" s="16" t="s">
        <v>200</v>
      </c>
      <c r="H26" s="16">
        <v>271</v>
      </c>
      <c r="I26" s="16">
        <v>268.8</v>
      </c>
      <c r="J26" s="5">
        <f t="shared" si="0"/>
        <v>-1</v>
      </c>
      <c r="K26" s="5">
        <f t="shared" si="1"/>
        <v>-1000</v>
      </c>
      <c r="L26" s="16" t="s">
        <v>33</v>
      </c>
    </row>
    <row r="27" spans="1:12">
      <c r="A27" s="6">
        <v>45862</v>
      </c>
      <c r="B27" s="16" t="s">
        <v>174</v>
      </c>
      <c r="C27" s="16" t="s">
        <v>36</v>
      </c>
      <c r="D27" s="16">
        <v>1000</v>
      </c>
      <c r="E27" s="16" t="s">
        <v>10</v>
      </c>
      <c r="F27" s="16">
        <v>269.7</v>
      </c>
      <c r="G27" s="16">
        <v>267.7</v>
      </c>
      <c r="H27" s="16">
        <v>272</v>
      </c>
      <c r="I27" s="16">
        <v>270.7</v>
      </c>
      <c r="J27" s="5">
        <f t="shared" si="0"/>
        <v>1</v>
      </c>
      <c r="K27" s="5">
        <f t="shared" si="1"/>
        <v>1000</v>
      </c>
      <c r="L27" s="16" t="s">
        <v>32</v>
      </c>
    </row>
    <row r="28" spans="1:12">
      <c r="A28" s="6">
        <v>45862</v>
      </c>
      <c r="B28" s="16" t="s">
        <v>177</v>
      </c>
      <c r="C28" s="16" t="s">
        <v>36</v>
      </c>
      <c r="D28" s="16">
        <v>10</v>
      </c>
      <c r="E28" s="16" t="s">
        <v>10</v>
      </c>
      <c r="F28" s="16">
        <v>5715</v>
      </c>
      <c r="G28" s="16">
        <v>5650</v>
      </c>
      <c r="H28" s="16">
        <v>5800</v>
      </c>
      <c r="I28" s="16">
        <v>5745</v>
      </c>
      <c r="J28" s="5">
        <f t="shared" si="0"/>
        <v>30</v>
      </c>
      <c r="K28" s="5">
        <f t="shared" si="1"/>
        <v>300</v>
      </c>
      <c r="L28" s="16" t="s">
        <v>32</v>
      </c>
    </row>
    <row r="29" spans="1:12">
      <c r="A29" s="6">
        <v>45863</v>
      </c>
      <c r="B29" s="16" t="s">
        <v>182</v>
      </c>
      <c r="C29" s="16" t="s">
        <v>36</v>
      </c>
      <c r="D29" s="16">
        <v>50</v>
      </c>
      <c r="E29" s="16" t="s">
        <v>12</v>
      </c>
      <c r="F29" s="16">
        <v>3175</v>
      </c>
      <c r="G29" s="16">
        <v>3205</v>
      </c>
      <c r="H29" s="16">
        <v>3120</v>
      </c>
      <c r="I29" s="16">
        <v>3205</v>
      </c>
      <c r="J29" s="5">
        <f t="shared" si="0"/>
        <v>-30</v>
      </c>
      <c r="K29" s="5">
        <f t="shared" si="1"/>
        <v>-1500</v>
      </c>
      <c r="L29" s="16" t="s">
        <v>33</v>
      </c>
    </row>
    <row r="30" spans="1:12">
      <c r="A30" s="6">
        <v>45863</v>
      </c>
      <c r="B30" s="16" t="s">
        <v>174</v>
      </c>
      <c r="C30" s="16" t="s">
        <v>36</v>
      </c>
      <c r="D30" s="16">
        <v>1000</v>
      </c>
      <c r="E30" s="16" t="s">
        <v>12</v>
      </c>
      <c r="F30" s="16">
        <v>269</v>
      </c>
      <c r="G30" s="16">
        <v>271</v>
      </c>
      <c r="H30" s="16">
        <v>265</v>
      </c>
      <c r="I30" s="16">
        <v>267.8</v>
      </c>
      <c r="J30" s="5">
        <f t="shared" si="0"/>
        <v>1.1999999999999886</v>
      </c>
      <c r="K30" s="5">
        <f t="shared" si="1"/>
        <v>1199.9999999999886</v>
      </c>
      <c r="L30" s="16" t="s">
        <v>32</v>
      </c>
    </row>
    <row r="31" spans="1:12">
      <c r="A31" s="6">
        <v>45863</v>
      </c>
      <c r="B31" s="16" t="s">
        <v>37</v>
      </c>
      <c r="C31" s="16" t="s">
        <v>36</v>
      </c>
      <c r="D31" s="16">
        <v>10</v>
      </c>
      <c r="E31" s="16" t="s">
        <v>12</v>
      </c>
      <c r="F31" s="16">
        <v>116000</v>
      </c>
      <c r="G31" s="16">
        <v>116500</v>
      </c>
      <c r="H31" s="16">
        <v>115200</v>
      </c>
      <c r="I31" s="16">
        <v>115350</v>
      </c>
      <c r="J31" s="5">
        <f t="shared" si="0"/>
        <v>650</v>
      </c>
      <c r="K31" s="5">
        <f t="shared" si="1"/>
        <v>6500</v>
      </c>
      <c r="L31" s="16" t="s">
        <v>32</v>
      </c>
    </row>
    <row r="32" spans="1:12">
      <c r="A32" s="6">
        <v>45863</v>
      </c>
      <c r="B32" s="16" t="s">
        <v>181</v>
      </c>
      <c r="C32" s="16" t="s">
        <v>36</v>
      </c>
      <c r="D32" s="16">
        <v>250</v>
      </c>
      <c r="E32" s="16" t="s">
        <v>10</v>
      </c>
      <c r="F32" s="16">
        <v>271</v>
      </c>
      <c r="G32" s="16">
        <v>265</v>
      </c>
      <c r="H32" s="16">
        <v>280</v>
      </c>
      <c r="I32" s="16">
        <v>265</v>
      </c>
      <c r="J32" s="5">
        <f t="shared" si="0"/>
        <v>-6</v>
      </c>
      <c r="K32" s="5">
        <f t="shared" si="1"/>
        <v>-1500</v>
      </c>
      <c r="L32" s="16" t="s">
        <v>33</v>
      </c>
    </row>
    <row r="33" spans="1:12">
      <c r="A33" s="6">
        <v>45866</v>
      </c>
      <c r="B33" s="16" t="s">
        <v>174</v>
      </c>
      <c r="C33" s="16" t="s">
        <v>36</v>
      </c>
      <c r="D33" s="16">
        <v>1000</v>
      </c>
      <c r="E33" s="16" t="s">
        <v>12</v>
      </c>
      <c r="F33" s="16">
        <v>267.60000000000002</v>
      </c>
      <c r="G33" s="16">
        <v>265</v>
      </c>
      <c r="H33" s="16">
        <v>269.60000000000002</v>
      </c>
      <c r="I33" s="16">
        <v>266.2</v>
      </c>
      <c r="J33" s="5">
        <f t="shared" si="0"/>
        <v>1.4000000000000341</v>
      </c>
      <c r="K33" s="5">
        <f t="shared" si="1"/>
        <v>1400.0000000000341</v>
      </c>
      <c r="L33" s="16" t="s">
        <v>32</v>
      </c>
    </row>
    <row r="34" spans="1:12">
      <c r="A34" s="6">
        <v>45868</v>
      </c>
      <c r="B34" s="16" t="s">
        <v>182</v>
      </c>
      <c r="C34" s="16" t="s">
        <v>36</v>
      </c>
      <c r="D34" s="16">
        <v>50</v>
      </c>
      <c r="E34" s="16" t="s">
        <v>12</v>
      </c>
      <c r="F34" s="16">
        <v>3200</v>
      </c>
      <c r="G34" s="16">
        <v>3240</v>
      </c>
      <c r="H34" s="16">
        <v>3140</v>
      </c>
      <c r="I34" s="16">
        <v>3175</v>
      </c>
      <c r="J34" s="5">
        <f t="shared" si="0"/>
        <v>25</v>
      </c>
      <c r="K34" s="5">
        <f t="shared" si="1"/>
        <v>1250</v>
      </c>
      <c r="L34" s="16" t="s">
        <v>32</v>
      </c>
    </row>
    <row r="35" spans="1:12">
      <c r="A35" s="6">
        <v>45868</v>
      </c>
      <c r="B35" s="16" t="s">
        <v>186</v>
      </c>
      <c r="C35" s="16" t="s">
        <v>36</v>
      </c>
      <c r="D35" s="16">
        <v>1000</v>
      </c>
      <c r="E35" s="16" t="s">
        <v>12</v>
      </c>
      <c r="F35" s="16">
        <v>254</v>
      </c>
      <c r="G35" s="16">
        <v>256.2</v>
      </c>
      <c r="H35" s="16">
        <v>251</v>
      </c>
      <c r="I35" s="16">
        <v>251</v>
      </c>
      <c r="J35" s="5">
        <f t="shared" si="0"/>
        <v>3</v>
      </c>
      <c r="K35" s="5">
        <f t="shared" si="1"/>
        <v>3000</v>
      </c>
      <c r="L35" s="16" t="s">
        <v>32</v>
      </c>
    </row>
    <row r="36" spans="1:12">
      <c r="A36" s="6">
        <v>45868</v>
      </c>
      <c r="B36" s="16" t="s">
        <v>42</v>
      </c>
      <c r="C36" s="16" t="s">
        <v>36</v>
      </c>
      <c r="D36" s="16">
        <v>20</v>
      </c>
      <c r="E36" s="16" t="s">
        <v>12</v>
      </c>
      <c r="F36" s="16">
        <v>98800</v>
      </c>
      <c r="G36" s="16">
        <v>99100</v>
      </c>
      <c r="H36" s="16">
        <v>98500</v>
      </c>
      <c r="I36" s="16">
        <v>98615</v>
      </c>
      <c r="J36" s="5">
        <f t="shared" si="0"/>
        <v>185</v>
      </c>
      <c r="K36" s="5">
        <f t="shared" si="1"/>
        <v>3700</v>
      </c>
      <c r="L36" s="16" t="s">
        <v>32</v>
      </c>
    </row>
    <row r="37" spans="1:12">
      <c r="A37" s="6">
        <v>45868</v>
      </c>
      <c r="B37" s="16" t="s">
        <v>37</v>
      </c>
      <c r="C37" s="16" t="s">
        <v>36</v>
      </c>
      <c r="D37" s="16">
        <v>10</v>
      </c>
      <c r="E37" s="16" t="s">
        <v>12</v>
      </c>
      <c r="F37" s="16">
        <v>114650</v>
      </c>
      <c r="G37" s="16">
        <v>113900</v>
      </c>
      <c r="H37" s="16">
        <v>115200</v>
      </c>
      <c r="I37" s="16">
        <v>114500</v>
      </c>
      <c r="J37" s="5">
        <f t="shared" si="0"/>
        <v>150</v>
      </c>
      <c r="K37" s="5">
        <f t="shared" si="1"/>
        <v>1500</v>
      </c>
      <c r="L37" s="16" t="s">
        <v>32</v>
      </c>
    </row>
    <row r="38" spans="1:12">
      <c r="A38" s="6">
        <v>45869</v>
      </c>
      <c r="B38" s="16" t="s">
        <v>42</v>
      </c>
      <c r="C38" s="16" t="s">
        <v>36</v>
      </c>
      <c r="D38" s="16">
        <v>20</v>
      </c>
      <c r="E38" s="16" t="s">
        <v>12</v>
      </c>
      <c r="F38" s="16">
        <v>98400</v>
      </c>
      <c r="G38" s="16">
        <v>98650</v>
      </c>
      <c r="H38" s="16">
        <v>98200</v>
      </c>
      <c r="I38" s="16">
        <v>98310</v>
      </c>
      <c r="J38" s="5">
        <f t="shared" si="0"/>
        <v>90</v>
      </c>
      <c r="K38" s="5">
        <f t="shared" si="1"/>
        <v>1800</v>
      </c>
      <c r="L38" s="16" t="s">
        <v>32</v>
      </c>
    </row>
    <row r="39" spans="1:12">
      <c r="A39" s="6">
        <v>45869</v>
      </c>
      <c r="B39" s="16" t="s">
        <v>174</v>
      </c>
      <c r="C39" s="16" t="s">
        <v>36</v>
      </c>
      <c r="D39" s="16">
        <v>1000</v>
      </c>
      <c r="E39" s="16" t="s">
        <v>12</v>
      </c>
      <c r="F39" s="16">
        <v>265</v>
      </c>
      <c r="G39" s="16">
        <v>267</v>
      </c>
      <c r="H39" s="16">
        <v>262</v>
      </c>
      <c r="I39" s="16">
        <v>262.5</v>
      </c>
      <c r="J39" s="5">
        <f t="shared" si="0"/>
        <v>2.5</v>
      </c>
      <c r="K39" s="5">
        <f t="shared" si="1"/>
        <v>2500</v>
      </c>
      <c r="L39" s="16" t="s">
        <v>32</v>
      </c>
    </row>
    <row r="40" spans="1:12">
      <c r="J40" s="5"/>
    </row>
    <row r="41" spans="1:12">
      <c r="J41" s="5"/>
    </row>
    <row r="42" spans="1:12">
      <c r="F42" s="36" t="s">
        <v>205</v>
      </c>
      <c r="G42" s="37"/>
      <c r="H42" s="37"/>
      <c r="I42" s="37"/>
      <c r="J42" s="37"/>
      <c r="K42" s="37"/>
      <c r="L42" s="38"/>
    </row>
    <row r="43" spans="1:12" ht="30">
      <c r="F43" s="18" t="s">
        <v>21</v>
      </c>
      <c r="G43" s="7" t="s">
        <v>22</v>
      </c>
      <c r="H43" s="7" t="s">
        <v>23</v>
      </c>
      <c r="I43" s="7" t="s">
        <v>24</v>
      </c>
      <c r="J43" s="7" t="s">
        <v>25</v>
      </c>
      <c r="K43" s="7" t="s">
        <v>26</v>
      </c>
      <c r="L43" s="8" t="s">
        <v>27</v>
      </c>
    </row>
    <row r="44" spans="1:12">
      <c r="F44" s="19" t="s">
        <v>155</v>
      </c>
      <c r="G44" s="9">
        <v>38</v>
      </c>
      <c r="H44" s="9"/>
      <c r="I44" s="9">
        <v>38</v>
      </c>
      <c r="J44" s="10">
        <v>32</v>
      </c>
      <c r="K44" s="11">
        <f t="shared" ref="K44" si="2">+J44/I44</f>
        <v>0.84210526315789469</v>
      </c>
      <c r="L44" s="12">
        <v>52400</v>
      </c>
    </row>
    <row r="45" spans="1:12">
      <c r="F45" s="20"/>
      <c r="G45" s="13"/>
      <c r="H45" s="13"/>
      <c r="I45" s="13"/>
      <c r="J45" s="13"/>
      <c r="K45" s="14"/>
      <c r="L45" s="15"/>
    </row>
  </sheetData>
  <mergeCells count="1">
    <mergeCell ref="F42:L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4"/>
  <sheetViews>
    <sheetView workbookViewId="0">
      <pane ySplit="1" topLeftCell="A80" activePane="bottomLeft" state="frozen"/>
      <selection pane="bottomLeft" activeCell="H95" sqref="H95"/>
    </sheetView>
  </sheetViews>
  <sheetFormatPr defaultRowHeight="15"/>
  <cols>
    <col min="1" max="1" width="12" style="16" customWidth="1"/>
    <col min="2" max="2" width="23.140625" customWidth="1"/>
    <col min="3" max="3" width="13.7109375" hidden="1" customWidth="1"/>
    <col min="4" max="4" width="16" customWidth="1"/>
    <col min="5" max="5" width="13" customWidth="1"/>
    <col min="6" max="6" width="11" customWidth="1"/>
    <col min="7" max="7" width="12.5703125" customWidth="1"/>
    <col min="8" max="8" width="12.7109375" customWidth="1"/>
    <col min="9" max="9" width="11" customWidth="1"/>
    <col min="10" max="10" width="13.140625" customWidth="1"/>
    <col min="11" max="11" width="20" customWidth="1"/>
    <col min="12" max="12" width="21.42578125" customWidth="1"/>
    <col min="13" max="13" width="16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44502</v>
      </c>
      <c r="B2" s="5" t="s">
        <v>56</v>
      </c>
      <c r="D2" s="5" t="s">
        <v>36</v>
      </c>
      <c r="E2" s="5">
        <v>50</v>
      </c>
      <c r="F2" s="5" t="s">
        <v>10</v>
      </c>
      <c r="G2" s="5">
        <v>14360</v>
      </c>
      <c r="H2" s="5">
        <v>14270</v>
      </c>
      <c r="I2" s="5">
        <v>14570</v>
      </c>
      <c r="J2" s="5">
        <v>14270</v>
      </c>
      <c r="K2" s="5">
        <f t="shared" ref="K2:K33" si="0">IF(F2="BUY",J2-G2,G2-J2)</f>
        <v>-90</v>
      </c>
      <c r="L2" s="5">
        <f t="shared" ref="L2:L33" si="1">(K2*E2)</f>
        <v>-4500</v>
      </c>
      <c r="M2" s="16" t="s">
        <v>33</v>
      </c>
    </row>
    <row r="3" spans="1:13">
      <c r="A3" s="6">
        <v>44502</v>
      </c>
      <c r="B3" s="5" t="s">
        <v>37</v>
      </c>
      <c r="D3" s="5" t="s">
        <v>36</v>
      </c>
      <c r="E3" s="5">
        <v>10</v>
      </c>
      <c r="F3" s="5" t="s">
        <v>10</v>
      </c>
      <c r="G3" s="5">
        <v>64525</v>
      </c>
      <c r="H3" s="5">
        <v>64100</v>
      </c>
      <c r="I3" s="5">
        <v>65300</v>
      </c>
      <c r="J3" s="5">
        <v>64100</v>
      </c>
      <c r="K3" s="5">
        <f t="shared" si="0"/>
        <v>-425</v>
      </c>
      <c r="L3" s="5">
        <f t="shared" si="1"/>
        <v>-4250</v>
      </c>
      <c r="M3" s="16" t="s">
        <v>33</v>
      </c>
    </row>
    <row r="4" spans="1:13">
      <c r="A4" s="6">
        <v>44510</v>
      </c>
      <c r="B4" s="5" t="s">
        <v>43</v>
      </c>
      <c r="D4" s="5" t="s">
        <v>36</v>
      </c>
      <c r="E4" s="5">
        <v>10000</v>
      </c>
      <c r="F4" s="5" t="s">
        <v>10</v>
      </c>
      <c r="G4" s="5">
        <v>100.8</v>
      </c>
      <c r="H4" s="5">
        <v>100.69</v>
      </c>
      <c r="I4" s="5">
        <v>101.1</v>
      </c>
      <c r="J4" s="5">
        <v>100.69</v>
      </c>
      <c r="K4" s="5">
        <f t="shared" si="0"/>
        <v>-0.10999999999999943</v>
      </c>
      <c r="L4" s="5">
        <f t="shared" si="1"/>
        <v>-1099.9999999999943</v>
      </c>
      <c r="M4" s="16" t="s">
        <v>33</v>
      </c>
    </row>
    <row r="5" spans="1:13">
      <c r="A5" s="6">
        <v>44510</v>
      </c>
      <c r="B5" s="5" t="s">
        <v>37</v>
      </c>
      <c r="D5" s="5" t="s">
        <v>35</v>
      </c>
      <c r="E5" s="5">
        <v>10</v>
      </c>
      <c r="F5" s="5" t="s">
        <v>10</v>
      </c>
      <c r="G5" s="5">
        <v>65000</v>
      </c>
      <c r="H5" s="5">
        <v>64700</v>
      </c>
      <c r="I5" s="5">
        <v>65800</v>
      </c>
      <c r="J5" s="5">
        <v>64700</v>
      </c>
      <c r="K5" s="5">
        <f t="shared" si="0"/>
        <v>-300</v>
      </c>
      <c r="L5" s="5">
        <f t="shared" si="1"/>
        <v>-3000</v>
      </c>
      <c r="M5" s="16" t="s">
        <v>33</v>
      </c>
    </row>
    <row r="6" spans="1:13">
      <c r="A6" s="6">
        <v>44511</v>
      </c>
      <c r="B6" s="5" t="s">
        <v>43</v>
      </c>
      <c r="D6" s="5" t="s">
        <v>36</v>
      </c>
      <c r="E6" s="5">
        <v>10000</v>
      </c>
      <c r="F6" s="5" t="s">
        <v>10</v>
      </c>
      <c r="G6" s="5">
        <v>100.15</v>
      </c>
      <c r="H6" s="5">
        <v>99.96</v>
      </c>
      <c r="I6" s="5">
        <v>100.5</v>
      </c>
      <c r="J6" s="5">
        <v>99.96</v>
      </c>
      <c r="K6" s="5">
        <f t="shared" si="0"/>
        <v>-0.19000000000001194</v>
      </c>
      <c r="L6" s="5">
        <f t="shared" si="1"/>
        <v>-1900.0000000001194</v>
      </c>
      <c r="M6" s="16" t="s">
        <v>33</v>
      </c>
    </row>
    <row r="7" spans="1:13">
      <c r="A7" s="6">
        <v>44512</v>
      </c>
      <c r="B7" s="5" t="s">
        <v>37</v>
      </c>
      <c r="D7" s="5" t="s">
        <v>36</v>
      </c>
      <c r="E7" s="5">
        <v>10</v>
      </c>
      <c r="F7" s="5" t="s">
        <v>10</v>
      </c>
      <c r="G7" s="5">
        <v>67200</v>
      </c>
      <c r="H7" s="5">
        <v>66850</v>
      </c>
      <c r="I7" s="5">
        <v>68000</v>
      </c>
      <c r="J7" s="5">
        <v>66850</v>
      </c>
      <c r="K7" s="5">
        <f t="shared" si="0"/>
        <v>-350</v>
      </c>
      <c r="L7" s="5">
        <f t="shared" si="1"/>
        <v>-3500</v>
      </c>
      <c r="M7" s="16" t="s">
        <v>33</v>
      </c>
    </row>
    <row r="8" spans="1:13">
      <c r="A8" s="6">
        <v>44516</v>
      </c>
      <c r="B8" s="5" t="s">
        <v>37</v>
      </c>
      <c r="D8" s="5" t="s">
        <v>36</v>
      </c>
      <c r="E8" s="5">
        <v>10</v>
      </c>
      <c r="F8" s="5" t="s">
        <v>12</v>
      </c>
      <c r="G8" s="5">
        <v>66950</v>
      </c>
      <c r="H8" s="5">
        <v>67150</v>
      </c>
      <c r="I8" s="5">
        <v>66700</v>
      </c>
      <c r="J8" s="5">
        <v>67150</v>
      </c>
      <c r="K8" s="5">
        <f t="shared" si="0"/>
        <v>-200</v>
      </c>
      <c r="L8" s="5">
        <f t="shared" si="1"/>
        <v>-2000</v>
      </c>
      <c r="M8" s="16" t="s">
        <v>33</v>
      </c>
    </row>
    <row r="9" spans="1:13">
      <c r="A9" s="6">
        <v>44516</v>
      </c>
      <c r="B9" s="5" t="s">
        <v>77</v>
      </c>
      <c r="D9" s="5" t="s">
        <v>35</v>
      </c>
      <c r="E9" s="5">
        <v>10000</v>
      </c>
      <c r="F9" s="5" t="s">
        <v>10</v>
      </c>
      <c r="G9" s="5">
        <v>0.13</v>
      </c>
      <c r="H9" s="5">
        <v>0.06</v>
      </c>
      <c r="I9" s="5">
        <v>0.3</v>
      </c>
      <c r="J9" s="5">
        <v>0.06</v>
      </c>
      <c r="K9" s="5">
        <f t="shared" si="0"/>
        <v>-7.0000000000000007E-2</v>
      </c>
      <c r="L9" s="5">
        <f t="shared" si="1"/>
        <v>-700.00000000000011</v>
      </c>
      <c r="M9" s="16" t="s">
        <v>33</v>
      </c>
    </row>
    <row r="10" spans="1:13">
      <c r="A10" s="6">
        <v>44517</v>
      </c>
      <c r="B10" s="5" t="s">
        <v>37</v>
      </c>
      <c r="D10" s="5" t="s">
        <v>36</v>
      </c>
      <c r="E10" s="5">
        <v>10</v>
      </c>
      <c r="F10" s="5" t="s">
        <v>12</v>
      </c>
      <c r="G10" s="5">
        <v>66475</v>
      </c>
      <c r="H10" s="5">
        <v>66650</v>
      </c>
      <c r="I10" s="5">
        <v>65800</v>
      </c>
      <c r="J10" s="5">
        <v>66650</v>
      </c>
      <c r="K10" s="5">
        <f t="shared" si="0"/>
        <v>-175</v>
      </c>
      <c r="L10" s="5">
        <f t="shared" si="1"/>
        <v>-1750</v>
      </c>
      <c r="M10" s="16" t="s">
        <v>33</v>
      </c>
    </row>
    <row r="11" spans="1:13">
      <c r="A11" s="6">
        <v>44522</v>
      </c>
      <c r="B11" s="5" t="s">
        <v>14</v>
      </c>
      <c r="D11" s="5" t="s">
        <v>36</v>
      </c>
      <c r="E11" s="5">
        <v>5000</v>
      </c>
      <c r="F11" s="5" t="s">
        <v>10</v>
      </c>
      <c r="G11" s="5">
        <v>186.1</v>
      </c>
      <c r="H11" s="5">
        <v>184.8</v>
      </c>
      <c r="I11" s="5">
        <v>189</v>
      </c>
      <c r="J11" s="5">
        <v>184.8</v>
      </c>
      <c r="K11" s="5">
        <f t="shared" si="0"/>
        <v>-1.2999999999999829</v>
      </c>
      <c r="L11" s="5">
        <f t="shared" si="1"/>
        <v>-6499.9999999999145</v>
      </c>
      <c r="M11" s="16" t="s">
        <v>33</v>
      </c>
    </row>
    <row r="12" spans="1:13">
      <c r="A12" s="6">
        <v>44522</v>
      </c>
      <c r="B12" s="5" t="s">
        <v>39</v>
      </c>
      <c r="D12" s="5" t="s">
        <v>35</v>
      </c>
      <c r="E12" s="5">
        <v>10000</v>
      </c>
      <c r="F12" s="5" t="s">
        <v>10</v>
      </c>
      <c r="G12" s="5">
        <v>84.05</v>
      </c>
      <c r="H12" s="5">
        <v>83.9</v>
      </c>
      <c r="I12" s="5">
        <v>84.5</v>
      </c>
      <c r="J12" s="5">
        <v>83.9</v>
      </c>
      <c r="K12" s="5">
        <f t="shared" si="0"/>
        <v>-0.14999999999999147</v>
      </c>
      <c r="L12" s="5">
        <f t="shared" si="1"/>
        <v>-1499.9999999999147</v>
      </c>
      <c r="M12" s="16" t="s">
        <v>33</v>
      </c>
    </row>
    <row r="13" spans="1:13">
      <c r="A13" s="6">
        <v>44523</v>
      </c>
      <c r="B13" s="5" t="s">
        <v>20</v>
      </c>
      <c r="D13" s="5" t="s">
        <v>36</v>
      </c>
      <c r="E13" s="5">
        <v>5000</v>
      </c>
      <c r="F13" s="5" t="s">
        <v>10</v>
      </c>
      <c r="G13" s="5">
        <v>276.60000000000002</v>
      </c>
      <c r="H13" s="5">
        <v>275.39999999999998</v>
      </c>
      <c r="I13" s="5">
        <v>280</v>
      </c>
      <c r="J13" s="5">
        <v>275.39999999999998</v>
      </c>
      <c r="K13" s="5">
        <f t="shared" si="0"/>
        <v>-1.2000000000000455</v>
      </c>
      <c r="L13" s="5">
        <f t="shared" si="1"/>
        <v>-6000.0000000002274</v>
      </c>
      <c r="M13" s="16" t="s">
        <v>33</v>
      </c>
    </row>
    <row r="14" spans="1:13">
      <c r="A14" s="6">
        <v>44524</v>
      </c>
      <c r="B14" s="5" t="s">
        <v>39</v>
      </c>
      <c r="D14" s="5" t="s">
        <v>36</v>
      </c>
      <c r="E14" s="5">
        <v>10000</v>
      </c>
      <c r="F14" s="5" t="s">
        <v>10</v>
      </c>
      <c r="G14" s="5">
        <v>83.8</v>
      </c>
      <c r="H14" s="5">
        <v>83.64</v>
      </c>
      <c r="I14" s="5">
        <v>84.3</v>
      </c>
      <c r="J14" s="5">
        <v>83.64</v>
      </c>
      <c r="K14" s="5">
        <f t="shared" si="0"/>
        <v>-0.15999999999999659</v>
      </c>
      <c r="L14" s="5">
        <f t="shared" si="1"/>
        <v>-1599.9999999999659</v>
      </c>
      <c r="M14" s="16" t="s">
        <v>33</v>
      </c>
    </row>
    <row r="15" spans="1:13">
      <c r="A15" s="6">
        <v>44524</v>
      </c>
      <c r="B15" s="5" t="s">
        <v>20</v>
      </c>
      <c r="D15" s="5" t="s">
        <v>36</v>
      </c>
      <c r="E15" s="5">
        <v>5000</v>
      </c>
      <c r="F15" s="5" t="s">
        <v>12</v>
      </c>
      <c r="G15" s="5">
        <v>277</v>
      </c>
      <c r="H15" s="5">
        <v>278</v>
      </c>
      <c r="I15" s="5">
        <v>274</v>
      </c>
      <c r="J15" s="5">
        <v>278</v>
      </c>
      <c r="K15" s="5">
        <f t="shared" si="0"/>
        <v>-1</v>
      </c>
      <c r="L15" s="5">
        <f t="shared" si="1"/>
        <v>-5000</v>
      </c>
      <c r="M15" s="16" t="s">
        <v>33</v>
      </c>
    </row>
    <row r="16" spans="1:13">
      <c r="A16" s="6">
        <v>44525</v>
      </c>
      <c r="B16" s="5" t="s">
        <v>14</v>
      </c>
      <c r="D16" s="5" t="s">
        <v>36</v>
      </c>
      <c r="E16" s="5">
        <v>5000</v>
      </c>
      <c r="F16" s="5" t="s">
        <v>10</v>
      </c>
      <c r="G16" s="5">
        <v>188</v>
      </c>
      <c r="H16" s="5">
        <v>187</v>
      </c>
      <c r="I16" s="5">
        <v>192</v>
      </c>
      <c r="J16" s="5">
        <v>187</v>
      </c>
      <c r="K16" s="5">
        <f t="shared" si="0"/>
        <v>-1</v>
      </c>
      <c r="L16" s="5">
        <f t="shared" si="1"/>
        <v>-5000</v>
      </c>
      <c r="M16" s="16" t="s">
        <v>33</v>
      </c>
    </row>
    <row r="17" spans="1:13">
      <c r="A17" s="6">
        <v>44526</v>
      </c>
      <c r="B17" s="5" t="s">
        <v>14</v>
      </c>
      <c r="D17" s="5" t="s">
        <v>36</v>
      </c>
      <c r="E17" s="5">
        <v>5000</v>
      </c>
      <c r="F17" s="5" t="s">
        <v>10</v>
      </c>
      <c r="G17" s="5">
        <v>184.75</v>
      </c>
      <c r="H17" s="5">
        <v>183</v>
      </c>
      <c r="I17" s="5">
        <v>189</v>
      </c>
      <c r="J17" s="5">
        <v>183</v>
      </c>
      <c r="K17" s="5">
        <f t="shared" si="0"/>
        <v>-1.75</v>
      </c>
      <c r="L17" s="5">
        <f t="shared" si="1"/>
        <v>-8750</v>
      </c>
      <c r="M17" s="16" t="s">
        <v>33</v>
      </c>
    </row>
    <row r="18" spans="1:13">
      <c r="A18" s="6">
        <v>44526</v>
      </c>
      <c r="B18" s="5" t="s">
        <v>37</v>
      </c>
      <c r="D18" s="5" t="s">
        <v>36</v>
      </c>
      <c r="E18" s="5">
        <v>10</v>
      </c>
      <c r="F18" s="5" t="s">
        <v>12</v>
      </c>
      <c r="G18" s="5">
        <v>63775</v>
      </c>
      <c r="H18" s="5">
        <v>62200</v>
      </c>
      <c r="I18" s="5">
        <v>62800</v>
      </c>
      <c r="J18" s="5">
        <v>64100</v>
      </c>
      <c r="K18" s="5">
        <f t="shared" si="0"/>
        <v>-325</v>
      </c>
      <c r="L18" s="5">
        <f t="shared" si="1"/>
        <v>-3250</v>
      </c>
      <c r="M18" s="16" t="s">
        <v>33</v>
      </c>
    </row>
    <row r="19" spans="1:13">
      <c r="A19" s="6">
        <v>44529</v>
      </c>
      <c r="B19" s="5" t="s">
        <v>56</v>
      </c>
      <c r="D19" s="5" t="s">
        <v>35</v>
      </c>
      <c r="E19" s="5">
        <v>50</v>
      </c>
      <c r="F19" s="5" t="s">
        <v>10</v>
      </c>
      <c r="G19" s="5">
        <v>14250</v>
      </c>
      <c r="H19" s="5">
        <v>14250</v>
      </c>
      <c r="I19" s="5">
        <v>14400</v>
      </c>
      <c r="J19" s="5">
        <v>14150</v>
      </c>
      <c r="K19" s="5">
        <f t="shared" si="0"/>
        <v>-100</v>
      </c>
      <c r="L19" s="5">
        <f t="shared" si="1"/>
        <v>-5000</v>
      </c>
      <c r="M19" s="16" t="s">
        <v>33</v>
      </c>
    </row>
    <row r="20" spans="1:13">
      <c r="A20" s="6">
        <v>44530</v>
      </c>
      <c r="B20" s="5" t="s">
        <v>14</v>
      </c>
      <c r="D20" s="5" t="s">
        <v>35</v>
      </c>
      <c r="E20" s="5">
        <v>5000</v>
      </c>
      <c r="F20" s="5" t="s">
        <v>10</v>
      </c>
      <c r="G20" s="5">
        <v>185.9</v>
      </c>
      <c r="H20" s="5">
        <v>185</v>
      </c>
      <c r="I20" s="5">
        <v>188</v>
      </c>
      <c r="J20" s="5">
        <v>185</v>
      </c>
      <c r="K20" s="5">
        <f t="shared" si="0"/>
        <v>-0.90000000000000568</v>
      </c>
      <c r="L20" s="5">
        <f t="shared" si="1"/>
        <v>-4500.0000000000282</v>
      </c>
      <c r="M20" s="16" t="s">
        <v>33</v>
      </c>
    </row>
    <row r="21" spans="1:13">
      <c r="A21" s="6">
        <v>44530</v>
      </c>
      <c r="B21" s="5" t="s">
        <v>37</v>
      </c>
      <c r="D21" s="5" t="s">
        <v>36</v>
      </c>
      <c r="E21" s="5">
        <v>10</v>
      </c>
      <c r="F21" s="5" t="s">
        <v>12</v>
      </c>
      <c r="G21" s="5">
        <v>62775</v>
      </c>
      <c r="H21" s="5">
        <v>63000</v>
      </c>
      <c r="I21" s="5">
        <v>61700</v>
      </c>
      <c r="J21" s="5">
        <v>63000</v>
      </c>
      <c r="K21" s="5">
        <f t="shared" si="0"/>
        <v>-225</v>
      </c>
      <c r="L21" s="5">
        <f t="shared" si="1"/>
        <v>-2250</v>
      </c>
      <c r="M21" s="16" t="s">
        <v>33</v>
      </c>
    </row>
    <row r="22" spans="1:13">
      <c r="A22" s="6">
        <v>44501</v>
      </c>
      <c r="B22" s="5" t="s">
        <v>14</v>
      </c>
      <c r="D22" s="5" t="s">
        <v>36</v>
      </c>
      <c r="E22" s="5">
        <v>5000</v>
      </c>
      <c r="F22" s="5" t="s">
        <v>10</v>
      </c>
      <c r="G22" s="5">
        <v>187.1</v>
      </c>
      <c r="H22" s="5">
        <v>186</v>
      </c>
      <c r="I22" s="5">
        <v>189.2</v>
      </c>
      <c r="J22" s="5">
        <v>187.7</v>
      </c>
      <c r="K22" s="5">
        <f t="shared" si="0"/>
        <v>0.59999999999999432</v>
      </c>
      <c r="L22" s="5">
        <f t="shared" si="1"/>
        <v>2999.9999999999718</v>
      </c>
      <c r="M22" s="16" t="s">
        <v>32</v>
      </c>
    </row>
    <row r="23" spans="1:13">
      <c r="A23" s="6">
        <v>44501</v>
      </c>
      <c r="B23" s="5" t="s">
        <v>74</v>
      </c>
      <c r="D23" s="5" t="s">
        <v>35</v>
      </c>
      <c r="E23" s="5">
        <v>10000</v>
      </c>
      <c r="F23" s="5" t="s">
        <v>10</v>
      </c>
      <c r="G23" s="5">
        <v>0.27</v>
      </c>
      <c r="H23" s="5">
        <v>0.14000000000000001</v>
      </c>
      <c r="I23" s="5">
        <v>0.55000000000000004</v>
      </c>
      <c r="J23" s="5">
        <v>0.45500000000000002</v>
      </c>
      <c r="K23" s="5">
        <f t="shared" si="0"/>
        <v>0.185</v>
      </c>
      <c r="L23" s="5">
        <f t="shared" si="1"/>
        <v>1850</v>
      </c>
      <c r="M23" s="16" t="s">
        <v>32</v>
      </c>
    </row>
    <row r="24" spans="1:13">
      <c r="A24" s="6">
        <v>44505</v>
      </c>
      <c r="B24" s="5" t="s">
        <v>56</v>
      </c>
      <c r="D24" s="5" t="s">
        <v>35</v>
      </c>
      <c r="E24" s="5">
        <v>50</v>
      </c>
      <c r="F24" s="5" t="s">
        <v>10</v>
      </c>
      <c r="G24" s="5">
        <v>14250</v>
      </c>
      <c r="H24" s="5">
        <v>14140</v>
      </c>
      <c r="I24" s="5">
        <v>14450</v>
      </c>
      <c r="J24" s="5">
        <v>14363.5</v>
      </c>
      <c r="K24" s="5">
        <f t="shared" si="0"/>
        <v>113.5</v>
      </c>
      <c r="L24" s="5">
        <f t="shared" si="1"/>
        <v>5675</v>
      </c>
      <c r="M24" s="16" t="s">
        <v>32</v>
      </c>
    </row>
    <row r="25" spans="1:13">
      <c r="A25" s="6">
        <v>44508</v>
      </c>
      <c r="B25" s="5" t="s">
        <v>39</v>
      </c>
      <c r="D25" s="5" t="s">
        <v>35</v>
      </c>
      <c r="E25" s="5">
        <v>10000</v>
      </c>
      <c r="F25" s="5" t="s">
        <v>12</v>
      </c>
      <c r="G25" s="5">
        <v>86.02</v>
      </c>
      <c r="H25" s="5">
        <v>86.16</v>
      </c>
      <c r="I25" s="5">
        <v>85.7</v>
      </c>
      <c r="J25" s="5">
        <v>85.91</v>
      </c>
      <c r="K25" s="5">
        <f t="shared" si="0"/>
        <v>0.10999999999999943</v>
      </c>
      <c r="L25" s="5">
        <f t="shared" si="1"/>
        <v>1099.9999999999943</v>
      </c>
      <c r="M25" s="16" t="s">
        <v>32</v>
      </c>
    </row>
    <row r="26" spans="1:13">
      <c r="A26" s="6">
        <v>44508</v>
      </c>
      <c r="B26" s="5" t="s">
        <v>42</v>
      </c>
      <c r="D26" s="5" t="s">
        <v>35</v>
      </c>
      <c r="E26" s="5">
        <v>20</v>
      </c>
      <c r="F26" s="5" t="s">
        <v>12</v>
      </c>
      <c r="G26" s="5">
        <v>47940</v>
      </c>
      <c r="H26" s="5">
        <v>48120</v>
      </c>
      <c r="I26" s="5">
        <v>47700</v>
      </c>
      <c r="J26" s="5">
        <v>47870</v>
      </c>
      <c r="K26" s="5">
        <f t="shared" si="0"/>
        <v>70</v>
      </c>
      <c r="L26" s="5">
        <f t="shared" si="1"/>
        <v>1400</v>
      </c>
      <c r="M26" s="16" t="s">
        <v>32</v>
      </c>
    </row>
    <row r="27" spans="1:13">
      <c r="A27" s="6">
        <v>44508</v>
      </c>
      <c r="B27" s="5" t="s">
        <v>37</v>
      </c>
      <c r="D27" s="5" t="s">
        <v>36</v>
      </c>
      <c r="E27" s="5">
        <v>10</v>
      </c>
      <c r="F27" s="5" t="s">
        <v>10</v>
      </c>
      <c r="G27" s="5">
        <v>64900</v>
      </c>
      <c r="H27" s="5">
        <v>64400</v>
      </c>
      <c r="I27" s="5">
        <v>65800</v>
      </c>
      <c r="J27" s="5">
        <v>65070</v>
      </c>
      <c r="K27" s="5">
        <f t="shared" si="0"/>
        <v>170</v>
      </c>
      <c r="L27" s="5">
        <f t="shared" si="1"/>
        <v>1700</v>
      </c>
      <c r="M27" s="16" t="s">
        <v>32</v>
      </c>
    </row>
    <row r="28" spans="1:13">
      <c r="A28" s="6">
        <v>44509</v>
      </c>
      <c r="B28" s="5" t="s">
        <v>37</v>
      </c>
      <c r="D28" s="5" t="s">
        <v>36</v>
      </c>
      <c r="E28" s="5">
        <v>10</v>
      </c>
      <c r="F28" s="5" t="s">
        <v>10</v>
      </c>
      <c r="G28" s="5">
        <v>64950</v>
      </c>
      <c r="H28" s="5">
        <v>64450</v>
      </c>
      <c r="I28" s="5">
        <v>65800</v>
      </c>
      <c r="J28" s="5">
        <v>65220</v>
      </c>
      <c r="K28" s="5">
        <f t="shared" si="0"/>
        <v>270</v>
      </c>
      <c r="L28" s="5">
        <f t="shared" si="1"/>
        <v>2700</v>
      </c>
      <c r="M28" s="16" t="s">
        <v>32</v>
      </c>
    </row>
    <row r="29" spans="1:13">
      <c r="A29" s="6">
        <v>44509</v>
      </c>
      <c r="B29" s="5" t="s">
        <v>43</v>
      </c>
      <c r="D29" s="5" t="s">
        <v>36</v>
      </c>
      <c r="E29" s="5">
        <v>10000</v>
      </c>
      <c r="F29" s="5" t="s">
        <v>10</v>
      </c>
      <c r="G29" s="5">
        <v>100.58</v>
      </c>
      <c r="H29" s="5">
        <v>100.4</v>
      </c>
      <c r="I29" s="5">
        <v>100.95</v>
      </c>
      <c r="J29" s="5">
        <v>100.80500000000001</v>
      </c>
      <c r="K29" s="5">
        <f t="shared" si="0"/>
        <v>0.22500000000000853</v>
      </c>
      <c r="L29" s="5">
        <f t="shared" si="1"/>
        <v>2250.0000000000855</v>
      </c>
      <c r="M29" s="16" t="s">
        <v>32</v>
      </c>
    </row>
    <row r="30" spans="1:13">
      <c r="A30" s="6">
        <v>44509</v>
      </c>
      <c r="B30" s="5" t="s">
        <v>41</v>
      </c>
      <c r="D30" s="5" t="s">
        <v>36</v>
      </c>
      <c r="E30" s="5">
        <v>5000</v>
      </c>
      <c r="F30" s="5" t="s">
        <v>10</v>
      </c>
      <c r="G30" s="5">
        <v>206.4</v>
      </c>
      <c r="H30" s="5">
        <v>205.3</v>
      </c>
      <c r="I30" s="5">
        <v>212</v>
      </c>
      <c r="J30" s="5">
        <v>207.4</v>
      </c>
      <c r="K30" s="5">
        <f t="shared" si="0"/>
        <v>1</v>
      </c>
      <c r="L30" s="5">
        <f t="shared" si="1"/>
        <v>5000</v>
      </c>
      <c r="M30" s="16" t="s">
        <v>32</v>
      </c>
    </row>
    <row r="31" spans="1:13">
      <c r="A31" s="6">
        <v>44510</v>
      </c>
      <c r="B31" s="5" t="s">
        <v>42</v>
      </c>
      <c r="D31" s="5" t="s">
        <v>36</v>
      </c>
      <c r="E31" s="5">
        <v>20</v>
      </c>
      <c r="F31" s="5" t="s">
        <v>10</v>
      </c>
      <c r="G31" s="5">
        <v>48200</v>
      </c>
      <c r="H31" s="5">
        <v>47950</v>
      </c>
      <c r="I31" s="5">
        <v>48500</v>
      </c>
      <c r="J31" s="5">
        <v>48300</v>
      </c>
      <c r="K31" s="5">
        <f t="shared" si="0"/>
        <v>100</v>
      </c>
      <c r="L31" s="5">
        <f t="shared" si="1"/>
        <v>2000</v>
      </c>
      <c r="M31" s="16" t="s">
        <v>32</v>
      </c>
    </row>
    <row r="32" spans="1:13">
      <c r="A32" s="6">
        <v>44510</v>
      </c>
      <c r="B32" s="5" t="s">
        <v>43</v>
      </c>
      <c r="D32" s="5" t="s">
        <v>35</v>
      </c>
      <c r="E32" s="5">
        <v>10000</v>
      </c>
      <c r="F32" s="5" t="s">
        <v>10</v>
      </c>
      <c r="G32" s="5">
        <v>100.73</v>
      </c>
      <c r="H32" s="5">
        <v>100.4</v>
      </c>
      <c r="I32" s="5">
        <v>101.2</v>
      </c>
      <c r="J32" s="5">
        <v>100.86</v>
      </c>
      <c r="K32" s="5">
        <f t="shared" si="0"/>
        <v>0.12999999999999545</v>
      </c>
      <c r="L32" s="5">
        <f t="shared" si="1"/>
        <v>1299.9999999999545</v>
      </c>
      <c r="M32" s="16" t="s">
        <v>32</v>
      </c>
    </row>
    <row r="33" spans="1:13">
      <c r="A33" s="6">
        <v>44510</v>
      </c>
      <c r="B33" s="5" t="s">
        <v>39</v>
      </c>
      <c r="D33" s="5" t="s">
        <v>35</v>
      </c>
      <c r="E33" s="5">
        <v>10000</v>
      </c>
      <c r="F33" s="5" t="s">
        <v>10</v>
      </c>
      <c r="G33" s="5">
        <v>86.12</v>
      </c>
      <c r="H33" s="5">
        <v>86</v>
      </c>
      <c r="I33" s="5">
        <v>86.5</v>
      </c>
      <c r="J33" s="5">
        <v>86.22</v>
      </c>
      <c r="K33" s="5">
        <f t="shared" si="0"/>
        <v>9.9999999999994316E-2</v>
      </c>
      <c r="L33" s="5">
        <f t="shared" si="1"/>
        <v>999.99999999994316</v>
      </c>
      <c r="M33" s="16" t="s">
        <v>32</v>
      </c>
    </row>
    <row r="34" spans="1:13">
      <c r="A34" s="6">
        <v>44510</v>
      </c>
      <c r="B34" s="5" t="s">
        <v>46</v>
      </c>
      <c r="D34" s="5" t="s">
        <v>35</v>
      </c>
      <c r="E34" s="5">
        <v>10000</v>
      </c>
      <c r="F34" s="5" t="s">
        <v>10</v>
      </c>
      <c r="G34" s="5">
        <v>65.87</v>
      </c>
      <c r="H34" s="5">
        <v>65.739999999999995</v>
      </c>
      <c r="I34" s="5">
        <v>66.2</v>
      </c>
      <c r="J34" s="5">
        <v>65.88</v>
      </c>
      <c r="K34" s="5">
        <f t="shared" ref="K34:K65" si="2">IF(F34="BUY",J34-G34,G34-J34)</f>
        <v>9.9999999999909051E-3</v>
      </c>
      <c r="L34" s="5">
        <f t="shared" ref="L34:L65" si="3">(K34*E34)</f>
        <v>99.999999999909051</v>
      </c>
      <c r="M34" s="16" t="s">
        <v>32</v>
      </c>
    </row>
    <row r="35" spans="1:13">
      <c r="A35" s="6">
        <v>44510</v>
      </c>
      <c r="B35" s="5" t="s">
        <v>56</v>
      </c>
      <c r="D35" s="5" t="s">
        <v>35</v>
      </c>
      <c r="E35" s="5">
        <v>50</v>
      </c>
      <c r="F35" s="5" t="s">
        <v>10</v>
      </c>
      <c r="G35" s="5">
        <v>14450</v>
      </c>
      <c r="H35" s="5">
        <v>14350</v>
      </c>
      <c r="I35" s="5">
        <v>14600</v>
      </c>
      <c r="J35" s="5">
        <v>14595</v>
      </c>
      <c r="K35" s="5">
        <f t="shared" si="2"/>
        <v>145</v>
      </c>
      <c r="L35" s="5">
        <f t="shared" si="3"/>
        <v>7250</v>
      </c>
      <c r="M35" s="16" t="s">
        <v>32</v>
      </c>
    </row>
    <row r="36" spans="1:13">
      <c r="A36" s="6">
        <v>44510</v>
      </c>
      <c r="B36" s="5" t="s">
        <v>75</v>
      </c>
      <c r="D36" s="5" t="s">
        <v>35</v>
      </c>
      <c r="E36" s="5">
        <v>10000</v>
      </c>
      <c r="F36" s="5" t="s">
        <v>10</v>
      </c>
      <c r="G36" s="5">
        <v>0.185</v>
      </c>
      <c r="H36" s="5">
        <v>0.08</v>
      </c>
      <c r="I36" s="5">
        <v>0.4</v>
      </c>
      <c r="J36" s="5">
        <v>0.3125</v>
      </c>
      <c r="K36" s="5">
        <f t="shared" si="2"/>
        <v>0.1275</v>
      </c>
      <c r="L36" s="5">
        <f t="shared" si="3"/>
        <v>1275</v>
      </c>
      <c r="M36" s="16" t="s">
        <v>32</v>
      </c>
    </row>
    <row r="37" spans="1:13">
      <c r="A37" s="6">
        <v>44510</v>
      </c>
      <c r="B37" s="5" t="s">
        <v>37</v>
      </c>
      <c r="D37" s="5" t="s">
        <v>36</v>
      </c>
      <c r="E37" s="5">
        <v>10</v>
      </c>
      <c r="F37" s="5" t="s">
        <v>10</v>
      </c>
      <c r="G37" s="5">
        <v>65400</v>
      </c>
      <c r="H37" s="5">
        <v>64900</v>
      </c>
      <c r="I37" s="5">
        <v>66500</v>
      </c>
      <c r="J37" s="5">
        <v>66250</v>
      </c>
      <c r="K37" s="5">
        <f t="shared" si="2"/>
        <v>850</v>
      </c>
      <c r="L37" s="5">
        <f t="shared" si="3"/>
        <v>8500</v>
      </c>
      <c r="M37" s="16" t="s">
        <v>32</v>
      </c>
    </row>
    <row r="38" spans="1:13">
      <c r="A38" s="6">
        <v>44511</v>
      </c>
      <c r="B38" s="5" t="s">
        <v>42</v>
      </c>
      <c r="D38" s="5" t="s">
        <v>36</v>
      </c>
      <c r="E38" s="5">
        <v>20</v>
      </c>
      <c r="F38" s="5" t="s">
        <v>10</v>
      </c>
      <c r="G38" s="5">
        <v>48980</v>
      </c>
      <c r="H38" s="5">
        <v>48800</v>
      </c>
      <c r="I38" s="5">
        <v>49500</v>
      </c>
      <c r="J38" s="5">
        <v>49110</v>
      </c>
      <c r="K38" s="5">
        <f t="shared" si="2"/>
        <v>130</v>
      </c>
      <c r="L38" s="5">
        <f t="shared" si="3"/>
        <v>2600</v>
      </c>
      <c r="M38" s="16" t="s">
        <v>32</v>
      </c>
    </row>
    <row r="39" spans="1:13">
      <c r="A39" s="6">
        <v>44511</v>
      </c>
      <c r="B39" s="5" t="s">
        <v>41</v>
      </c>
      <c r="D39" s="5" t="s">
        <v>36</v>
      </c>
      <c r="E39" s="5">
        <v>5000</v>
      </c>
      <c r="F39" s="5" t="s">
        <v>10</v>
      </c>
      <c r="G39" s="5">
        <v>208.3</v>
      </c>
      <c r="H39" s="5">
        <v>207.3</v>
      </c>
      <c r="I39" s="5">
        <v>212</v>
      </c>
      <c r="J39" s="5">
        <v>210.7</v>
      </c>
      <c r="K39" s="5">
        <f t="shared" si="2"/>
        <v>2.3999999999999773</v>
      </c>
      <c r="L39" s="5">
        <f t="shared" si="3"/>
        <v>11999.999999999887</v>
      </c>
      <c r="M39" s="16" t="s">
        <v>32</v>
      </c>
    </row>
    <row r="40" spans="1:13">
      <c r="A40" s="6">
        <v>44511</v>
      </c>
      <c r="B40" s="5" t="s">
        <v>56</v>
      </c>
      <c r="D40" s="5" t="s">
        <v>35</v>
      </c>
      <c r="E40" s="5">
        <v>50</v>
      </c>
      <c r="F40" s="5" t="s">
        <v>10</v>
      </c>
      <c r="G40" s="5">
        <v>14740</v>
      </c>
      <c r="H40" s="5">
        <v>14640</v>
      </c>
      <c r="I40" s="5">
        <v>14900</v>
      </c>
      <c r="J40" s="5">
        <v>14790</v>
      </c>
      <c r="K40" s="5">
        <f t="shared" si="2"/>
        <v>50</v>
      </c>
      <c r="L40" s="5">
        <f t="shared" si="3"/>
        <v>2500</v>
      </c>
      <c r="M40" s="16" t="s">
        <v>32</v>
      </c>
    </row>
    <row r="41" spans="1:13">
      <c r="A41" s="6">
        <v>44511</v>
      </c>
      <c r="B41" s="5" t="s">
        <v>61</v>
      </c>
      <c r="D41" s="5" t="s">
        <v>36</v>
      </c>
      <c r="E41" s="5">
        <v>50</v>
      </c>
      <c r="F41" s="5" t="s">
        <v>10</v>
      </c>
      <c r="G41" s="5">
        <v>16850</v>
      </c>
      <c r="H41" s="5">
        <v>16730</v>
      </c>
      <c r="I41" s="5">
        <v>17100</v>
      </c>
      <c r="J41" s="5">
        <v>17050</v>
      </c>
      <c r="K41" s="5">
        <f t="shared" si="2"/>
        <v>200</v>
      </c>
      <c r="L41" s="5">
        <f t="shared" si="3"/>
        <v>10000</v>
      </c>
      <c r="M41" s="16" t="s">
        <v>32</v>
      </c>
    </row>
    <row r="42" spans="1:13">
      <c r="A42" s="6">
        <v>44511</v>
      </c>
      <c r="B42" s="5" t="s">
        <v>37</v>
      </c>
      <c r="D42" s="5" t="s">
        <v>36</v>
      </c>
      <c r="E42" s="5">
        <v>10</v>
      </c>
      <c r="F42" s="5" t="s">
        <v>10</v>
      </c>
      <c r="G42" s="5">
        <v>66700</v>
      </c>
      <c r="H42" s="5">
        <v>66400</v>
      </c>
      <c r="I42" s="5">
        <v>67500</v>
      </c>
      <c r="J42" s="5">
        <v>66870</v>
      </c>
      <c r="K42" s="5">
        <f t="shared" si="2"/>
        <v>170</v>
      </c>
      <c r="L42" s="5">
        <f t="shared" si="3"/>
        <v>1700</v>
      </c>
      <c r="M42" s="16" t="s">
        <v>32</v>
      </c>
    </row>
    <row r="43" spans="1:13">
      <c r="A43" s="6">
        <v>44512</v>
      </c>
      <c r="B43" s="5" t="s">
        <v>56</v>
      </c>
      <c r="D43" s="5" t="s">
        <v>36</v>
      </c>
      <c r="E43" s="5">
        <v>50</v>
      </c>
      <c r="F43" s="16" t="s">
        <v>10</v>
      </c>
      <c r="G43" s="5">
        <v>14770</v>
      </c>
      <c r="H43" s="5">
        <v>14660</v>
      </c>
      <c r="I43" s="5">
        <v>14900</v>
      </c>
      <c r="J43" s="5">
        <v>14820</v>
      </c>
      <c r="K43" s="5">
        <f t="shared" si="2"/>
        <v>50</v>
      </c>
      <c r="L43" s="5">
        <f t="shared" si="3"/>
        <v>2500</v>
      </c>
      <c r="M43" s="16" t="s">
        <v>32</v>
      </c>
    </row>
    <row r="44" spans="1:13">
      <c r="A44" s="6">
        <v>44512</v>
      </c>
      <c r="B44" s="5" t="s">
        <v>14</v>
      </c>
      <c r="D44" s="5" t="s">
        <v>35</v>
      </c>
      <c r="E44" s="5">
        <v>5000</v>
      </c>
      <c r="F44" s="16" t="s">
        <v>10</v>
      </c>
      <c r="G44" s="5">
        <v>189</v>
      </c>
      <c r="H44" s="5">
        <v>187.7</v>
      </c>
      <c r="I44" s="5">
        <v>192</v>
      </c>
      <c r="J44" s="5">
        <v>189.6</v>
      </c>
      <c r="K44" s="5">
        <f t="shared" si="2"/>
        <v>0.59999999999999432</v>
      </c>
      <c r="L44" s="5">
        <f t="shared" si="3"/>
        <v>2999.9999999999718</v>
      </c>
      <c r="M44" s="16" t="s">
        <v>32</v>
      </c>
    </row>
    <row r="45" spans="1:13">
      <c r="A45" s="6">
        <v>44512</v>
      </c>
      <c r="B45" s="5" t="s">
        <v>44</v>
      </c>
      <c r="D45" s="5" t="s">
        <v>35</v>
      </c>
      <c r="E45" s="5">
        <v>10000</v>
      </c>
      <c r="F45" s="5" t="s">
        <v>12</v>
      </c>
      <c r="G45" s="5">
        <v>74.510000000000005</v>
      </c>
      <c r="H45" s="5">
        <v>74.3</v>
      </c>
      <c r="I45" s="5">
        <v>74.650000000000006</v>
      </c>
      <c r="J45" s="5">
        <v>74.42</v>
      </c>
      <c r="K45" s="5">
        <f t="shared" si="2"/>
        <v>9.0000000000003411E-2</v>
      </c>
      <c r="L45" s="5">
        <f t="shared" si="3"/>
        <v>900.00000000003411</v>
      </c>
      <c r="M45" s="16" t="s">
        <v>32</v>
      </c>
    </row>
    <row r="46" spans="1:13">
      <c r="A46" s="6">
        <v>44512</v>
      </c>
      <c r="B46" s="5" t="s">
        <v>20</v>
      </c>
      <c r="D46" s="5" t="s">
        <v>36</v>
      </c>
      <c r="E46" s="5">
        <v>5000</v>
      </c>
      <c r="F46" s="5" t="s">
        <v>10</v>
      </c>
      <c r="G46" s="5">
        <v>276.10000000000002</v>
      </c>
      <c r="H46" s="5">
        <v>275</v>
      </c>
      <c r="I46" s="5">
        <v>279</v>
      </c>
      <c r="J46" s="5">
        <v>277.45</v>
      </c>
      <c r="K46" s="5">
        <f t="shared" si="2"/>
        <v>1.3499999999999659</v>
      </c>
      <c r="L46" s="5">
        <f t="shared" si="3"/>
        <v>6749.999999999829</v>
      </c>
      <c r="M46" s="16" t="s">
        <v>32</v>
      </c>
    </row>
    <row r="47" spans="1:13">
      <c r="A47" s="6">
        <v>44515</v>
      </c>
      <c r="B47" s="5" t="s">
        <v>42</v>
      </c>
      <c r="D47" s="5" t="s">
        <v>36</v>
      </c>
      <c r="E47" s="5">
        <v>20</v>
      </c>
      <c r="F47" s="5" t="s">
        <v>10</v>
      </c>
      <c r="G47" s="5">
        <v>49130</v>
      </c>
      <c r="H47" s="5">
        <v>48800</v>
      </c>
      <c r="I47" s="5">
        <v>49500</v>
      </c>
      <c r="J47" s="5">
        <v>49325</v>
      </c>
      <c r="K47" s="5">
        <f t="shared" si="2"/>
        <v>195</v>
      </c>
      <c r="L47" s="5">
        <f t="shared" si="3"/>
        <v>3900</v>
      </c>
      <c r="M47" s="16" t="s">
        <v>32</v>
      </c>
    </row>
    <row r="48" spans="1:13">
      <c r="A48" s="6">
        <v>44515</v>
      </c>
      <c r="B48" s="5" t="s">
        <v>56</v>
      </c>
      <c r="D48" s="5" t="s">
        <v>36</v>
      </c>
      <c r="E48" s="5">
        <v>50</v>
      </c>
      <c r="F48" s="5" t="s">
        <v>10</v>
      </c>
      <c r="G48" s="5">
        <v>14760</v>
      </c>
      <c r="H48" s="5">
        <v>14650</v>
      </c>
      <c r="I48" s="5">
        <v>14900</v>
      </c>
      <c r="J48" s="5">
        <v>14810</v>
      </c>
      <c r="K48" s="5">
        <f t="shared" si="2"/>
        <v>50</v>
      </c>
      <c r="L48" s="5">
        <f t="shared" si="3"/>
        <v>2500</v>
      </c>
      <c r="M48" s="16" t="s">
        <v>32</v>
      </c>
    </row>
    <row r="49" spans="1:13">
      <c r="A49" s="6">
        <v>44515</v>
      </c>
      <c r="B49" s="5" t="s">
        <v>76</v>
      </c>
      <c r="D49" s="5" t="s">
        <v>35</v>
      </c>
      <c r="E49" s="5">
        <v>10000</v>
      </c>
      <c r="F49" s="5" t="s">
        <v>10</v>
      </c>
      <c r="G49" s="5">
        <v>100.09</v>
      </c>
      <c r="H49" s="5">
        <v>99.88</v>
      </c>
      <c r="I49" s="5">
        <v>100.5</v>
      </c>
      <c r="J49" s="5">
        <v>100.2</v>
      </c>
      <c r="K49" s="5">
        <f t="shared" si="2"/>
        <v>0.10999999999999943</v>
      </c>
      <c r="L49" s="5">
        <f t="shared" si="3"/>
        <v>1099.9999999999943</v>
      </c>
      <c r="M49" s="16" t="s">
        <v>32</v>
      </c>
    </row>
    <row r="50" spans="1:13">
      <c r="A50" s="6">
        <v>44515</v>
      </c>
      <c r="B50" s="5" t="s">
        <v>14</v>
      </c>
      <c r="D50" s="5" t="s">
        <v>35</v>
      </c>
      <c r="E50" s="5">
        <v>5000</v>
      </c>
      <c r="F50" s="5" t="s">
        <v>10</v>
      </c>
      <c r="G50" s="5">
        <v>188.8</v>
      </c>
      <c r="H50" s="5">
        <v>187.7</v>
      </c>
      <c r="I50" s="5">
        <v>191</v>
      </c>
      <c r="J50" s="5">
        <v>189.6</v>
      </c>
      <c r="K50" s="5">
        <f t="shared" si="2"/>
        <v>0.79999999999998295</v>
      </c>
      <c r="L50" s="5">
        <f t="shared" si="3"/>
        <v>3999.9999999999145</v>
      </c>
      <c r="M50" s="16" t="s">
        <v>32</v>
      </c>
    </row>
    <row r="51" spans="1:13">
      <c r="A51" s="6">
        <v>44516</v>
      </c>
      <c r="B51" s="5" t="s">
        <v>56</v>
      </c>
      <c r="D51" s="5" t="s">
        <v>36</v>
      </c>
      <c r="E51" s="5">
        <v>50</v>
      </c>
      <c r="F51" s="5" t="s">
        <v>12</v>
      </c>
      <c r="G51" s="5">
        <v>14830</v>
      </c>
      <c r="H51" s="5">
        <v>14930</v>
      </c>
      <c r="I51" s="5">
        <v>14630</v>
      </c>
      <c r="J51" s="5">
        <v>14770</v>
      </c>
      <c r="K51" s="5">
        <f t="shared" si="2"/>
        <v>60</v>
      </c>
      <c r="L51" s="5">
        <f t="shared" si="3"/>
        <v>3000</v>
      </c>
      <c r="M51" s="16" t="s">
        <v>32</v>
      </c>
    </row>
    <row r="52" spans="1:13">
      <c r="A52" s="6">
        <v>44517</v>
      </c>
      <c r="B52" s="5" t="s">
        <v>56</v>
      </c>
      <c r="D52" s="5" t="s">
        <v>35</v>
      </c>
      <c r="E52" s="5">
        <v>50</v>
      </c>
      <c r="F52" s="5" t="s">
        <v>12</v>
      </c>
      <c r="G52" s="5">
        <v>14740</v>
      </c>
      <c r="H52" s="5">
        <v>14840</v>
      </c>
      <c r="I52" s="5">
        <v>14600</v>
      </c>
      <c r="J52" s="5">
        <v>14650</v>
      </c>
      <c r="K52" s="5">
        <f t="shared" si="2"/>
        <v>90</v>
      </c>
      <c r="L52" s="5">
        <f t="shared" si="3"/>
        <v>4500</v>
      </c>
      <c r="M52" s="16" t="s">
        <v>32</v>
      </c>
    </row>
    <row r="53" spans="1:13">
      <c r="A53" s="6">
        <v>44517</v>
      </c>
      <c r="B53" s="5" t="s">
        <v>14</v>
      </c>
      <c r="D53" s="5" t="s">
        <v>35</v>
      </c>
      <c r="E53" s="5">
        <v>5000</v>
      </c>
      <c r="F53" s="5" t="s">
        <v>12</v>
      </c>
      <c r="G53" s="5">
        <v>188.5</v>
      </c>
      <c r="H53" s="5">
        <v>189.8</v>
      </c>
      <c r="I53" s="5">
        <v>186</v>
      </c>
      <c r="J53" s="5">
        <v>186.75</v>
      </c>
      <c r="K53" s="5">
        <f t="shared" si="2"/>
        <v>1.75</v>
      </c>
      <c r="L53" s="5">
        <f t="shared" si="3"/>
        <v>8750</v>
      </c>
      <c r="M53" s="16" t="s">
        <v>32</v>
      </c>
    </row>
    <row r="54" spans="1:13">
      <c r="A54" s="6">
        <v>44517</v>
      </c>
      <c r="B54" s="5" t="s">
        <v>42</v>
      </c>
      <c r="D54" s="5" t="s">
        <v>35</v>
      </c>
      <c r="E54" s="5">
        <v>20</v>
      </c>
      <c r="F54" s="5" t="s">
        <v>12</v>
      </c>
      <c r="G54" s="5">
        <v>49130</v>
      </c>
      <c r="H54" s="5">
        <v>49400</v>
      </c>
      <c r="I54" s="5">
        <v>48600</v>
      </c>
      <c r="J54" s="5">
        <v>49050</v>
      </c>
      <c r="K54" s="5">
        <f t="shared" si="2"/>
        <v>80</v>
      </c>
      <c r="L54" s="5">
        <f t="shared" si="3"/>
        <v>1600</v>
      </c>
      <c r="M54" s="16" t="s">
        <v>32</v>
      </c>
    </row>
    <row r="55" spans="1:13">
      <c r="A55" s="6">
        <v>44518</v>
      </c>
      <c r="B55" s="5" t="s">
        <v>61</v>
      </c>
      <c r="D55" s="5" t="s">
        <v>36</v>
      </c>
      <c r="E55" s="5">
        <v>50</v>
      </c>
      <c r="F55" s="5" t="s">
        <v>12</v>
      </c>
      <c r="G55" s="5">
        <v>16350</v>
      </c>
      <c r="H55" s="5">
        <v>16450</v>
      </c>
      <c r="I55" s="5">
        <v>16150</v>
      </c>
      <c r="J55" s="5">
        <v>16250</v>
      </c>
      <c r="K55" s="5">
        <f t="shared" si="2"/>
        <v>100</v>
      </c>
      <c r="L55" s="5">
        <f t="shared" si="3"/>
        <v>5000</v>
      </c>
      <c r="M55" s="16" t="s">
        <v>32</v>
      </c>
    </row>
    <row r="56" spans="1:13">
      <c r="A56" s="6">
        <v>44518</v>
      </c>
      <c r="B56" s="5" t="s">
        <v>46</v>
      </c>
      <c r="D56" s="5" t="s">
        <v>35</v>
      </c>
      <c r="E56" s="5">
        <v>10000</v>
      </c>
      <c r="F56" s="5" t="s">
        <v>10</v>
      </c>
      <c r="G56" s="5">
        <v>65</v>
      </c>
      <c r="H56" s="5">
        <v>64.790000000000006</v>
      </c>
      <c r="I56" s="5">
        <v>65.3</v>
      </c>
      <c r="J56" s="5">
        <v>65.215000000000003</v>
      </c>
      <c r="K56" s="5">
        <f t="shared" si="2"/>
        <v>0.21500000000000341</v>
      </c>
      <c r="L56" s="5">
        <f t="shared" si="3"/>
        <v>2150.0000000000341</v>
      </c>
      <c r="M56" s="16" t="s">
        <v>32</v>
      </c>
    </row>
    <row r="57" spans="1:13">
      <c r="A57" s="6">
        <v>44518</v>
      </c>
      <c r="B57" s="5" t="s">
        <v>14</v>
      </c>
      <c r="D57" s="5" t="s">
        <v>35</v>
      </c>
      <c r="E57" s="5">
        <v>5000</v>
      </c>
      <c r="F57" s="5" t="s">
        <v>12</v>
      </c>
      <c r="G57" s="5">
        <v>185.7</v>
      </c>
      <c r="H57" s="5">
        <v>186.8</v>
      </c>
      <c r="I57" s="5">
        <v>184</v>
      </c>
      <c r="J57" s="5">
        <v>185</v>
      </c>
      <c r="K57" s="5">
        <f t="shared" si="2"/>
        <v>0.69999999999998863</v>
      </c>
      <c r="L57" s="5">
        <f t="shared" si="3"/>
        <v>3499.9999999999432</v>
      </c>
      <c r="M57" s="16" t="s">
        <v>32</v>
      </c>
    </row>
    <row r="58" spans="1:13">
      <c r="A58" s="6">
        <v>44518</v>
      </c>
      <c r="B58" s="5" t="s">
        <v>38</v>
      </c>
      <c r="D58" s="5" t="s">
        <v>36</v>
      </c>
      <c r="E58" s="5">
        <v>100</v>
      </c>
      <c r="F58" s="5" t="s">
        <v>12</v>
      </c>
      <c r="G58" s="5">
        <v>5726</v>
      </c>
      <c r="H58" s="5">
        <v>5760</v>
      </c>
      <c r="I58" s="5">
        <v>5660</v>
      </c>
      <c r="J58" s="5">
        <v>5700</v>
      </c>
      <c r="K58" s="5">
        <f t="shared" si="2"/>
        <v>26</v>
      </c>
      <c r="L58" s="5">
        <f t="shared" si="3"/>
        <v>2600</v>
      </c>
      <c r="M58" s="16" t="s">
        <v>32</v>
      </c>
    </row>
    <row r="59" spans="1:13">
      <c r="A59" s="6">
        <v>44518</v>
      </c>
      <c r="B59" s="5" t="s">
        <v>78</v>
      </c>
      <c r="D59" s="5" t="s">
        <v>35</v>
      </c>
      <c r="E59" s="5">
        <v>10000</v>
      </c>
      <c r="F59" s="5" t="s">
        <v>10</v>
      </c>
      <c r="G59" s="5">
        <v>7.0000000000000007E-2</v>
      </c>
      <c r="H59" s="5">
        <v>0.03</v>
      </c>
      <c r="I59" s="5">
        <v>0.2</v>
      </c>
      <c r="J59" s="5">
        <v>0.17</v>
      </c>
      <c r="K59" s="5">
        <f t="shared" si="2"/>
        <v>0.1</v>
      </c>
      <c r="L59" s="5">
        <f t="shared" si="3"/>
        <v>1000</v>
      </c>
      <c r="M59" s="16" t="s">
        <v>32</v>
      </c>
    </row>
    <row r="60" spans="1:13">
      <c r="A60" s="6">
        <v>44518</v>
      </c>
      <c r="B60" s="5" t="s">
        <v>43</v>
      </c>
      <c r="D60" s="5" t="s">
        <v>36</v>
      </c>
      <c r="E60" s="5">
        <v>10000</v>
      </c>
      <c r="F60" s="5" t="s">
        <v>10</v>
      </c>
      <c r="G60" s="5">
        <v>100.3</v>
      </c>
      <c r="H60" s="5">
        <v>100.2</v>
      </c>
      <c r="I60" s="5">
        <v>100.5</v>
      </c>
      <c r="J60" s="5">
        <v>100.39</v>
      </c>
      <c r="K60" s="5">
        <f t="shared" si="2"/>
        <v>9.0000000000003411E-2</v>
      </c>
      <c r="L60" s="5">
        <f t="shared" si="3"/>
        <v>900.00000000003411</v>
      </c>
      <c r="M60" s="16" t="s">
        <v>32</v>
      </c>
    </row>
    <row r="61" spans="1:13">
      <c r="A61" s="6">
        <v>44522</v>
      </c>
      <c r="B61" s="5" t="s">
        <v>56</v>
      </c>
      <c r="D61" s="5" t="s">
        <v>35</v>
      </c>
      <c r="E61" s="5">
        <v>50</v>
      </c>
      <c r="F61" s="5" t="s">
        <v>12</v>
      </c>
      <c r="G61" s="5">
        <v>14640</v>
      </c>
      <c r="H61" s="5">
        <v>14770</v>
      </c>
      <c r="I61" s="5">
        <v>14500</v>
      </c>
      <c r="J61" s="5">
        <v>14545</v>
      </c>
      <c r="K61" s="5">
        <f t="shared" si="2"/>
        <v>95</v>
      </c>
      <c r="L61" s="5">
        <f t="shared" si="3"/>
        <v>4750</v>
      </c>
      <c r="M61" s="16" t="s">
        <v>32</v>
      </c>
    </row>
    <row r="62" spans="1:13">
      <c r="A62" s="6">
        <v>44522</v>
      </c>
      <c r="B62" s="5" t="s">
        <v>43</v>
      </c>
      <c r="D62" s="5" t="s">
        <v>36</v>
      </c>
      <c r="E62" s="5">
        <v>10000</v>
      </c>
      <c r="F62" s="5" t="s">
        <v>10</v>
      </c>
      <c r="G62" s="5">
        <v>100.07</v>
      </c>
      <c r="H62" s="5">
        <v>99.84</v>
      </c>
      <c r="I62" s="5">
        <v>100.5</v>
      </c>
      <c r="J62" s="5">
        <v>100.18</v>
      </c>
      <c r="K62" s="5">
        <f t="shared" si="2"/>
        <v>0.11000000000001364</v>
      </c>
      <c r="L62" s="5">
        <f t="shared" si="3"/>
        <v>1100.0000000001364</v>
      </c>
      <c r="M62" s="16" t="s">
        <v>32</v>
      </c>
    </row>
    <row r="63" spans="1:13">
      <c r="A63" s="6">
        <v>44522</v>
      </c>
      <c r="B63" s="5" t="s">
        <v>46</v>
      </c>
      <c r="D63" s="5" t="s">
        <v>36</v>
      </c>
      <c r="E63" s="5">
        <v>10000</v>
      </c>
      <c r="F63" s="5" t="s">
        <v>10</v>
      </c>
      <c r="G63" s="5">
        <v>65.260000000000005</v>
      </c>
      <c r="H63" s="5">
        <v>65.150000000000006</v>
      </c>
      <c r="I63" s="5">
        <v>65.5</v>
      </c>
      <c r="J63" s="5">
        <v>65.36</v>
      </c>
      <c r="K63" s="5">
        <f t="shared" si="2"/>
        <v>9.9999999999994316E-2</v>
      </c>
      <c r="L63" s="5">
        <f t="shared" si="3"/>
        <v>999.99999999994316</v>
      </c>
      <c r="M63" s="16" t="s">
        <v>32</v>
      </c>
    </row>
    <row r="64" spans="1:13">
      <c r="A64" s="6">
        <v>44522</v>
      </c>
      <c r="B64" s="5" t="s">
        <v>37</v>
      </c>
      <c r="D64" s="5" t="s">
        <v>36</v>
      </c>
      <c r="E64" s="5">
        <v>10</v>
      </c>
      <c r="F64" s="5" t="s">
        <v>12</v>
      </c>
      <c r="G64" s="5">
        <v>65850</v>
      </c>
      <c r="H64" s="5">
        <v>66250</v>
      </c>
      <c r="I64" s="5">
        <v>65000</v>
      </c>
      <c r="J64" s="5">
        <v>65125</v>
      </c>
      <c r="K64" s="5">
        <f t="shared" si="2"/>
        <v>725</v>
      </c>
      <c r="L64" s="5">
        <f t="shared" si="3"/>
        <v>7250</v>
      </c>
      <c r="M64" s="16" t="s">
        <v>32</v>
      </c>
    </row>
    <row r="65" spans="1:13">
      <c r="A65" s="6">
        <v>44523</v>
      </c>
      <c r="B65" s="5" t="s">
        <v>56</v>
      </c>
      <c r="D65" s="5" t="s">
        <v>36</v>
      </c>
      <c r="E65" s="5">
        <v>50</v>
      </c>
      <c r="F65" s="5" t="s">
        <v>12</v>
      </c>
      <c r="G65" s="5">
        <v>14390</v>
      </c>
      <c r="H65" s="5">
        <v>14430</v>
      </c>
      <c r="I65" s="5">
        <v>14300</v>
      </c>
      <c r="J65" s="5">
        <v>14320</v>
      </c>
      <c r="K65" s="5">
        <f t="shared" si="2"/>
        <v>70</v>
      </c>
      <c r="L65" s="5">
        <f t="shared" si="3"/>
        <v>3500</v>
      </c>
      <c r="M65" s="16" t="s">
        <v>32</v>
      </c>
    </row>
    <row r="66" spans="1:13">
      <c r="A66" s="6">
        <v>44523</v>
      </c>
      <c r="B66" s="5" t="s">
        <v>37</v>
      </c>
      <c r="D66" s="5" t="s">
        <v>36</v>
      </c>
      <c r="E66" s="5">
        <v>10</v>
      </c>
      <c r="F66" s="5" t="s">
        <v>12</v>
      </c>
      <c r="G66" s="5">
        <v>64560</v>
      </c>
      <c r="H66" s="5">
        <v>64950</v>
      </c>
      <c r="I66" s="5">
        <v>64000</v>
      </c>
      <c r="J66" s="5">
        <v>64140</v>
      </c>
      <c r="K66" s="5">
        <f t="shared" ref="K66:K85" si="4">IF(F66="BUY",J66-G66,G66-J66)</f>
        <v>420</v>
      </c>
      <c r="L66" s="5">
        <f t="shared" ref="L66:L85" si="5">(K66*E66)</f>
        <v>4200</v>
      </c>
      <c r="M66" s="16" t="s">
        <v>32</v>
      </c>
    </row>
    <row r="67" spans="1:13">
      <c r="A67" s="6">
        <v>44523</v>
      </c>
      <c r="B67" s="5" t="s">
        <v>44</v>
      </c>
      <c r="D67" s="5" t="s">
        <v>36</v>
      </c>
      <c r="E67" s="5">
        <v>10000</v>
      </c>
      <c r="F67" s="5" t="s">
        <v>12</v>
      </c>
      <c r="G67" s="5">
        <v>74.55</v>
      </c>
      <c r="H67" s="5">
        <v>74.650000000000006</v>
      </c>
      <c r="I67" s="5">
        <v>74.400000000000006</v>
      </c>
      <c r="J67" s="5">
        <v>74.430000000000007</v>
      </c>
      <c r="K67" s="5">
        <f t="shared" si="4"/>
        <v>0.11999999999999034</v>
      </c>
      <c r="L67" s="5">
        <f t="shared" si="5"/>
        <v>1199.9999999999034</v>
      </c>
      <c r="M67" s="16" t="s">
        <v>32</v>
      </c>
    </row>
    <row r="68" spans="1:13">
      <c r="A68" s="6">
        <v>44523</v>
      </c>
      <c r="B68" s="5" t="s">
        <v>79</v>
      </c>
      <c r="D68" s="5" t="s">
        <v>36</v>
      </c>
      <c r="E68" s="5">
        <v>125</v>
      </c>
      <c r="F68" s="5" t="s">
        <v>10</v>
      </c>
      <c r="G68" s="5">
        <v>5910</v>
      </c>
      <c r="H68" s="5">
        <v>5840</v>
      </c>
      <c r="I68" s="5">
        <v>6100</v>
      </c>
      <c r="J68" s="5">
        <v>6045</v>
      </c>
      <c r="K68" s="5">
        <f t="shared" si="4"/>
        <v>135</v>
      </c>
      <c r="L68" s="5">
        <f t="shared" si="5"/>
        <v>16875</v>
      </c>
      <c r="M68" s="16" t="s">
        <v>32</v>
      </c>
    </row>
    <row r="69" spans="1:13">
      <c r="A69" s="6">
        <v>44523</v>
      </c>
      <c r="B69" s="5" t="s">
        <v>38</v>
      </c>
      <c r="D69" s="5" t="s">
        <v>36</v>
      </c>
      <c r="E69" s="5">
        <v>100</v>
      </c>
      <c r="F69" s="5" t="s">
        <v>10</v>
      </c>
      <c r="G69" s="5">
        <v>5710</v>
      </c>
      <c r="H69" s="5">
        <v>5640</v>
      </c>
      <c r="I69" s="5">
        <v>5800</v>
      </c>
      <c r="J69" s="5">
        <v>5751.5</v>
      </c>
      <c r="K69" s="5">
        <f t="shared" si="4"/>
        <v>41.5</v>
      </c>
      <c r="L69" s="5">
        <f t="shared" si="5"/>
        <v>4150</v>
      </c>
      <c r="M69" s="16" t="s">
        <v>32</v>
      </c>
    </row>
    <row r="70" spans="1:13">
      <c r="A70" s="6">
        <v>44523</v>
      </c>
      <c r="B70" s="5" t="s">
        <v>41</v>
      </c>
      <c r="D70" s="5" t="s">
        <v>36</v>
      </c>
      <c r="E70" s="5">
        <v>5000</v>
      </c>
      <c r="F70" s="5" t="s">
        <v>10</v>
      </c>
      <c r="G70" s="5">
        <v>211.7</v>
      </c>
      <c r="H70" s="5">
        <v>210.7</v>
      </c>
      <c r="I70" s="5">
        <v>215</v>
      </c>
      <c r="J70" s="5">
        <v>213</v>
      </c>
      <c r="K70" s="5">
        <f t="shared" si="4"/>
        <v>1.3000000000000114</v>
      </c>
      <c r="L70" s="5">
        <f t="shared" si="5"/>
        <v>6500.0000000000564</v>
      </c>
      <c r="M70" s="16" t="s">
        <v>32</v>
      </c>
    </row>
    <row r="71" spans="1:13">
      <c r="A71" s="6">
        <v>44524</v>
      </c>
      <c r="B71" s="5" t="s">
        <v>44</v>
      </c>
      <c r="D71" s="5" t="s">
        <v>36</v>
      </c>
      <c r="E71" s="5">
        <v>10000</v>
      </c>
      <c r="F71" s="5" t="s">
        <v>12</v>
      </c>
      <c r="G71" s="5">
        <v>74.510000000000005</v>
      </c>
      <c r="H71" s="5">
        <v>74.650000000000006</v>
      </c>
      <c r="I71" s="5">
        <v>74.3</v>
      </c>
      <c r="J71" s="5">
        <v>74.38</v>
      </c>
      <c r="K71" s="5">
        <f t="shared" si="4"/>
        <v>0.13000000000000966</v>
      </c>
      <c r="L71" s="5">
        <f t="shared" si="5"/>
        <v>1300.0000000000966</v>
      </c>
      <c r="M71" s="16" t="s">
        <v>32</v>
      </c>
    </row>
    <row r="72" spans="1:13">
      <c r="A72" s="6">
        <v>44524</v>
      </c>
      <c r="B72" s="5" t="s">
        <v>37</v>
      </c>
      <c r="D72" s="5" t="s">
        <v>35</v>
      </c>
      <c r="E72" s="5">
        <v>10</v>
      </c>
      <c r="F72" s="5" t="s">
        <v>12</v>
      </c>
      <c r="G72" s="5">
        <v>64100</v>
      </c>
      <c r="H72" s="5">
        <v>64300</v>
      </c>
      <c r="I72" s="5">
        <v>63800</v>
      </c>
      <c r="J72" s="5">
        <v>64040</v>
      </c>
      <c r="K72" s="5">
        <f t="shared" si="4"/>
        <v>60</v>
      </c>
      <c r="L72" s="5">
        <f t="shared" si="5"/>
        <v>600</v>
      </c>
      <c r="M72" s="16" t="s">
        <v>32</v>
      </c>
    </row>
    <row r="73" spans="1:13">
      <c r="A73" s="6">
        <v>44525</v>
      </c>
      <c r="B73" s="5" t="s">
        <v>20</v>
      </c>
      <c r="D73" s="5" t="s">
        <v>36</v>
      </c>
      <c r="E73" s="5">
        <v>5000</v>
      </c>
      <c r="F73" s="5" t="s">
        <v>10</v>
      </c>
      <c r="G73" s="5">
        <v>277</v>
      </c>
      <c r="H73" s="5">
        <v>276</v>
      </c>
      <c r="I73" s="5">
        <v>282</v>
      </c>
      <c r="J73" s="5">
        <v>277.7</v>
      </c>
      <c r="K73" s="5">
        <f t="shared" si="4"/>
        <v>0.69999999999998863</v>
      </c>
      <c r="L73" s="5">
        <f t="shared" si="5"/>
        <v>3499.9999999999432</v>
      </c>
      <c r="M73" s="16" t="s">
        <v>32</v>
      </c>
    </row>
    <row r="74" spans="1:13">
      <c r="A74" s="6">
        <v>44525</v>
      </c>
      <c r="B74" s="5" t="s">
        <v>56</v>
      </c>
      <c r="D74" s="5" t="s">
        <v>35</v>
      </c>
      <c r="E74" s="5">
        <v>50</v>
      </c>
      <c r="F74" s="5" t="s">
        <v>10</v>
      </c>
      <c r="G74" s="5">
        <v>14200</v>
      </c>
      <c r="H74" s="5">
        <v>14100</v>
      </c>
      <c r="I74" s="5">
        <v>14350</v>
      </c>
      <c r="J74" s="5">
        <v>14300</v>
      </c>
      <c r="K74" s="5">
        <f t="shared" si="4"/>
        <v>100</v>
      </c>
      <c r="L74" s="5">
        <f t="shared" si="5"/>
        <v>5000</v>
      </c>
      <c r="M74" s="16" t="s">
        <v>32</v>
      </c>
    </row>
    <row r="75" spans="1:13">
      <c r="A75" s="6">
        <v>44525</v>
      </c>
      <c r="B75" s="5" t="s">
        <v>42</v>
      </c>
      <c r="D75" s="5" t="s">
        <v>35</v>
      </c>
      <c r="E75" s="5">
        <v>20</v>
      </c>
      <c r="F75" s="5" t="s">
        <v>10</v>
      </c>
      <c r="G75" s="5">
        <v>47520</v>
      </c>
      <c r="H75" s="5">
        <v>47260</v>
      </c>
      <c r="I75" s="5">
        <v>47900</v>
      </c>
      <c r="J75" s="5">
        <v>47710</v>
      </c>
      <c r="K75" s="5">
        <f t="shared" si="4"/>
        <v>190</v>
      </c>
      <c r="L75" s="5">
        <f t="shared" si="5"/>
        <v>3800</v>
      </c>
      <c r="M75" s="16" t="s">
        <v>32</v>
      </c>
    </row>
    <row r="76" spans="1:13">
      <c r="A76" s="6">
        <v>44525</v>
      </c>
      <c r="B76" s="5" t="s">
        <v>80</v>
      </c>
      <c r="D76" s="5" t="s">
        <v>35</v>
      </c>
      <c r="E76" s="5">
        <v>10000</v>
      </c>
      <c r="F76" s="5" t="s">
        <v>10</v>
      </c>
      <c r="G76" s="5">
        <v>0.28000000000000003</v>
      </c>
      <c r="H76" s="5">
        <v>0.15</v>
      </c>
      <c r="I76" s="5">
        <v>0.5</v>
      </c>
      <c r="J76" s="5">
        <v>0.42499999999999999</v>
      </c>
      <c r="K76" s="5">
        <f t="shared" si="4"/>
        <v>0.14499999999999996</v>
      </c>
      <c r="L76" s="5">
        <f t="shared" si="5"/>
        <v>1449.9999999999995</v>
      </c>
      <c r="M76" s="16" t="s">
        <v>32</v>
      </c>
    </row>
    <row r="77" spans="1:13">
      <c r="A77" s="6">
        <v>44526</v>
      </c>
      <c r="B77" s="5" t="s">
        <v>39</v>
      </c>
      <c r="D77" s="5" t="s">
        <v>36</v>
      </c>
      <c r="E77" s="5">
        <v>10000</v>
      </c>
      <c r="F77" s="5" t="s">
        <v>10</v>
      </c>
      <c r="G77" s="5">
        <v>84.15</v>
      </c>
      <c r="H77" s="5">
        <v>83.95</v>
      </c>
      <c r="I77" s="5">
        <v>84.5</v>
      </c>
      <c r="J77" s="5">
        <v>84.38</v>
      </c>
      <c r="K77" s="5">
        <f t="shared" si="4"/>
        <v>0.22999999999998977</v>
      </c>
      <c r="L77" s="5">
        <f t="shared" si="5"/>
        <v>2299.9999999998977</v>
      </c>
      <c r="M77" s="16" t="s">
        <v>32</v>
      </c>
    </row>
    <row r="78" spans="1:13">
      <c r="A78" s="6">
        <v>44526</v>
      </c>
      <c r="B78" s="5" t="s">
        <v>37</v>
      </c>
      <c r="D78" s="5" t="s">
        <v>36</v>
      </c>
      <c r="E78" s="5">
        <v>10</v>
      </c>
      <c r="F78" s="5" t="s">
        <v>10</v>
      </c>
      <c r="G78" s="5">
        <v>64120</v>
      </c>
      <c r="H78" s="5">
        <v>63900</v>
      </c>
      <c r="I78" s="5">
        <v>64700</v>
      </c>
      <c r="J78" s="5">
        <v>64400</v>
      </c>
      <c r="K78" s="5">
        <f t="shared" si="4"/>
        <v>280</v>
      </c>
      <c r="L78" s="5">
        <f t="shared" si="5"/>
        <v>2800</v>
      </c>
      <c r="M78" s="16" t="s">
        <v>32</v>
      </c>
    </row>
    <row r="79" spans="1:13">
      <c r="A79" s="6">
        <v>44526</v>
      </c>
      <c r="B79" s="5" t="s">
        <v>43</v>
      </c>
      <c r="D79" s="5" t="s">
        <v>36</v>
      </c>
      <c r="E79" s="5">
        <v>10000</v>
      </c>
      <c r="F79" s="5" t="s">
        <v>10</v>
      </c>
      <c r="G79" s="5">
        <v>99.8</v>
      </c>
      <c r="H79" s="5">
        <v>99.7</v>
      </c>
      <c r="I79" s="5">
        <v>100.1</v>
      </c>
      <c r="J79" s="5">
        <v>100.02500000000001</v>
      </c>
      <c r="K79" s="5">
        <f t="shared" si="4"/>
        <v>0.22500000000000853</v>
      </c>
      <c r="L79" s="5">
        <f t="shared" si="5"/>
        <v>2250.0000000000855</v>
      </c>
      <c r="M79" s="16" t="s">
        <v>32</v>
      </c>
    </row>
    <row r="80" spans="1:13">
      <c r="A80" s="6">
        <v>44526</v>
      </c>
      <c r="B80" s="5" t="s">
        <v>43</v>
      </c>
      <c r="D80" s="5" t="s">
        <v>35</v>
      </c>
      <c r="E80" s="5">
        <v>10000</v>
      </c>
      <c r="F80" s="5" t="s">
        <v>10</v>
      </c>
      <c r="G80" s="5">
        <v>100</v>
      </c>
      <c r="H80" s="5">
        <v>99.8</v>
      </c>
      <c r="I80" s="5">
        <v>100.7</v>
      </c>
      <c r="J80" s="5">
        <v>100.435</v>
      </c>
      <c r="K80" s="5">
        <f t="shared" si="4"/>
        <v>0.43500000000000227</v>
      </c>
      <c r="L80" s="5">
        <f t="shared" si="5"/>
        <v>4350.0000000000227</v>
      </c>
      <c r="M80" s="16" t="s">
        <v>32</v>
      </c>
    </row>
    <row r="81" spans="1:13">
      <c r="A81" s="6">
        <v>44529</v>
      </c>
      <c r="B81" s="5" t="s">
        <v>43</v>
      </c>
      <c r="D81" s="5" t="s">
        <v>35</v>
      </c>
      <c r="E81" s="5">
        <v>10000</v>
      </c>
      <c r="F81" s="5" t="s">
        <v>10</v>
      </c>
      <c r="G81" s="5">
        <v>100.3</v>
      </c>
      <c r="H81" s="5">
        <v>100.1</v>
      </c>
      <c r="I81" s="5">
        <v>100.8</v>
      </c>
      <c r="J81" s="5">
        <v>100.45</v>
      </c>
      <c r="K81" s="5">
        <f t="shared" si="4"/>
        <v>0.15000000000000568</v>
      </c>
      <c r="L81" s="5">
        <f t="shared" si="5"/>
        <v>1500.0000000000568</v>
      </c>
      <c r="M81" s="16" t="s">
        <v>32</v>
      </c>
    </row>
    <row r="82" spans="1:13">
      <c r="A82" s="6">
        <v>44529</v>
      </c>
      <c r="B82" s="5" t="s">
        <v>39</v>
      </c>
      <c r="D82" s="5" t="s">
        <v>35</v>
      </c>
      <c r="E82" s="5">
        <v>10000</v>
      </c>
      <c r="F82" s="5" t="s">
        <v>10</v>
      </c>
      <c r="G82" s="5">
        <v>84.95</v>
      </c>
      <c r="H82" s="5">
        <v>84.65</v>
      </c>
      <c r="I82" s="5">
        <v>85.5</v>
      </c>
      <c r="J82" s="5">
        <v>85.28</v>
      </c>
      <c r="K82" s="5">
        <f t="shared" si="4"/>
        <v>0.32999999999999829</v>
      </c>
      <c r="L82" s="5">
        <f t="shared" si="5"/>
        <v>3299.9999999999827</v>
      </c>
      <c r="M82" s="16" t="s">
        <v>32</v>
      </c>
    </row>
    <row r="83" spans="1:13">
      <c r="A83" s="6">
        <v>44529</v>
      </c>
      <c r="B83" s="5" t="s">
        <v>42</v>
      </c>
      <c r="D83" s="5" t="s">
        <v>35</v>
      </c>
      <c r="E83" s="5">
        <v>20</v>
      </c>
      <c r="F83" s="5" t="s">
        <v>10</v>
      </c>
      <c r="G83" s="5">
        <v>47870</v>
      </c>
      <c r="H83" s="5">
        <v>47700</v>
      </c>
      <c r="I83" s="5">
        <v>48200</v>
      </c>
      <c r="J83" s="5">
        <v>47890</v>
      </c>
      <c r="K83" s="5">
        <f t="shared" si="4"/>
        <v>20</v>
      </c>
      <c r="L83" s="5">
        <f t="shared" si="5"/>
        <v>400</v>
      </c>
      <c r="M83" s="16" t="s">
        <v>32</v>
      </c>
    </row>
    <row r="84" spans="1:13">
      <c r="A84" s="6">
        <v>44530</v>
      </c>
      <c r="B84" s="5" t="s">
        <v>56</v>
      </c>
      <c r="D84" s="5" t="s">
        <v>35</v>
      </c>
      <c r="E84" s="5">
        <v>50</v>
      </c>
      <c r="F84" s="5" t="s">
        <v>12</v>
      </c>
      <c r="G84" s="5">
        <v>14210</v>
      </c>
      <c r="H84" s="5">
        <v>14310</v>
      </c>
      <c r="I84" s="5">
        <v>14110</v>
      </c>
      <c r="J84" s="5">
        <v>14140</v>
      </c>
      <c r="K84" s="5">
        <f t="shared" si="4"/>
        <v>70</v>
      </c>
      <c r="L84" s="5">
        <f t="shared" si="5"/>
        <v>3500</v>
      </c>
      <c r="M84" s="16" t="s">
        <v>32</v>
      </c>
    </row>
    <row r="85" spans="1:13">
      <c r="A85" s="6">
        <v>44530</v>
      </c>
      <c r="B85" s="5" t="s">
        <v>43</v>
      </c>
      <c r="D85" s="5" t="s">
        <v>36</v>
      </c>
      <c r="E85" s="5">
        <v>10000</v>
      </c>
      <c r="F85" s="5" t="s">
        <v>10</v>
      </c>
      <c r="G85" s="5">
        <v>100.6</v>
      </c>
      <c r="H85" s="5">
        <v>100.4</v>
      </c>
      <c r="I85" s="5">
        <v>101</v>
      </c>
      <c r="J85" s="5">
        <v>100.76</v>
      </c>
      <c r="K85" s="5">
        <f t="shared" si="4"/>
        <v>0.1600000000000108</v>
      </c>
      <c r="L85" s="5">
        <f t="shared" si="5"/>
        <v>1600.000000000108</v>
      </c>
      <c r="M85" s="16" t="s">
        <v>32</v>
      </c>
    </row>
    <row r="90" spans="1:13">
      <c r="F90" s="36" t="s">
        <v>81</v>
      </c>
      <c r="G90" s="37"/>
      <c r="H90" s="37"/>
      <c r="I90" s="37"/>
      <c r="J90" s="37"/>
      <c r="K90" s="37"/>
      <c r="L90" s="38"/>
    </row>
    <row r="91" spans="1:13">
      <c r="F91" s="18" t="s">
        <v>21</v>
      </c>
      <c r="G91" s="7" t="s">
        <v>22</v>
      </c>
      <c r="H91" s="7" t="s">
        <v>23</v>
      </c>
      <c r="I91" s="7" t="s">
        <v>24</v>
      </c>
      <c r="J91" s="7" t="s">
        <v>25</v>
      </c>
      <c r="K91" s="7" t="s">
        <v>26</v>
      </c>
      <c r="L91" s="8" t="s">
        <v>27</v>
      </c>
    </row>
    <row r="92" spans="1:13">
      <c r="F92" s="19"/>
      <c r="G92" s="9"/>
      <c r="H92" s="9"/>
      <c r="I92" s="9"/>
      <c r="J92" s="10"/>
      <c r="K92" s="11"/>
      <c r="L92" s="12"/>
    </row>
    <row r="93" spans="1:13">
      <c r="F93" s="19" t="s">
        <v>48</v>
      </c>
      <c r="G93" s="9">
        <v>84</v>
      </c>
      <c r="H93" s="9"/>
      <c r="I93" s="9">
        <v>84</v>
      </c>
      <c r="J93" s="10">
        <v>64</v>
      </c>
      <c r="K93" s="11">
        <f t="shared" ref="K93" si="6">+J93/I93</f>
        <v>0.76190476190476186</v>
      </c>
      <c r="L93" s="12">
        <v>151925</v>
      </c>
    </row>
    <row r="94" spans="1:13">
      <c r="F94" s="20" t="s">
        <v>29</v>
      </c>
      <c r="G94" s="13">
        <v>84</v>
      </c>
      <c r="H94" s="13"/>
      <c r="I94" s="13">
        <v>84</v>
      </c>
      <c r="J94" s="13">
        <v>63</v>
      </c>
      <c r="K94" s="14">
        <v>0.75</v>
      </c>
      <c r="L94" s="15">
        <f>L92+L93</f>
        <v>151925</v>
      </c>
    </row>
  </sheetData>
  <autoFilter ref="A1:M85">
    <sortState ref="A2:M91">
      <sortCondition ref="M1:M91"/>
    </sortState>
  </autoFilter>
  <mergeCells count="1">
    <mergeCell ref="F90:L90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L39"/>
  <sheetViews>
    <sheetView topLeftCell="A13" workbookViewId="0">
      <selection activeCell="F27" sqref="F27:L27"/>
    </sheetView>
  </sheetViews>
  <sheetFormatPr defaultRowHeight="15"/>
  <cols>
    <col min="1" max="1" width="13.85546875" customWidth="1"/>
    <col min="2" max="3" width="15" customWidth="1"/>
    <col min="4" max="4" width="12.85546875" customWidth="1"/>
    <col min="5" max="5" width="10.42578125" customWidth="1"/>
    <col min="6" max="6" width="19.7109375" customWidth="1"/>
    <col min="7" max="7" width="13.140625" customWidth="1"/>
    <col min="8" max="8" width="13.85546875" customWidth="1"/>
    <col min="9" max="9" width="13.42578125" customWidth="1"/>
    <col min="10" max="10" width="13" customWidth="1"/>
    <col min="11" max="11" width="14.42578125" customWidth="1"/>
    <col min="12" max="12" width="11.85546875" customWidth="1"/>
  </cols>
  <sheetData>
    <row r="1" spans="1:12">
      <c r="A1" s="1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45870</v>
      </c>
      <c r="B2" s="16" t="s">
        <v>186</v>
      </c>
      <c r="C2" s="16" t="s">
        <v>36</v>
      </c>
      <c r="D2" s="16">
        <v>1000</v>
      </c>
      <c r="E2" s="16" t="s">
        <v>12</v>
      </c>
      <c r="F2" s="16">
        <v>250.5</v>
      </c>
      <c r="G2" s="16">
        <v>252.5</v>
      </c>
      <c r="H2" s="16">
        <v>248</v>
      </c>
      <c r="I2" s="16">
        <v>249.3</v>
      </c>
      <c r="J2" s="5">
        <f t="shared" ref="J2:J26" si="0">IF(E2="BUY",I2-F2,F2-I2)</f>
        <v>1.1999999999999886</v>
      </c>
      <c r="K2" s="5">
        <f t="shared" ref="K2:K26" si="1">(J2*D2)</f>
        <v>1199.9999999999886</v>
      </c>
      <c r="L2" s="16" t="s">
        <v>32</v>
      </c>
    </row>
    <row r="3" spans="1:12">
      <c r="A3" s="6">
        <v>45870</v>
      </c>
      <c r="B3" s="16" t="s">
        <v>177</v>
      </c>
      <c r="C3" s="16" t="s">
        <v>36</v>
      </c>
      <c r="D3" s="16">
        <v>10</v>
      </c>
      <c r="E3" s="16" t="s">
        <v>12</v>
      </c>
      <c r="F3" s="16">
        <v>6030</v>
      </c>
      <c r="G3" s="16">
        <v>6100</v>
      </c>
      <c r="H3" s="16">
        <v>5850</v>
      </c>
      <c r="I3" s="16">
        <v>6000</v>
      </c>
      <c r="J3" s="5">
        <f t="shared" si="0"/>
        <v>30</v>
      </c>
      <c r="K3" s="5">
        <f t="shared" si="1"/>
        <v>300</v>
      </c>
      <c r="L3" s="16" t="s">
        <v>32</v>
      </c>
    </row>
    <row r="4" spans="1:12">
      <c r="A4" s="6">
        <v>45870</v>
      </c>
      <c r="B4" s="16" t="s">
        <v>181</v>
      </c>
      <c r="C4" s="16" t="s">
        <v>36</v>
      </c>
      <c r="D4" s="16">
        <v>250</v>
      </c>
      <c r="E4" s="16" t="s">
        <v>10</v>
      </c>
      <c r="F4" s="16">
        <v>272.5</v>
      </c>
      <c r="G4" s="16">
        <v>268</v>
      </c>
      <c r="H4" s="16">
        <v>280</v>
      </c>
      <c r="I4" s="16">
        <v>268</v>
      </c>
      <c r="J4" s="5">
        <f t="shared" si="0"/>
        <v>-4.5</v>
      </c>
      <c r="K4" s="5">
        <f t="shared" si="1"/>
        <v>-1125</v>
      </c>
      <c r="L4" s="16" t="s">
        <v>33</v>
      </c>
    </row>
    <row r="5" spans="1:12">
      <c r="A5" s="6">
        <v>45873</v>
      </c>
      <c r="B5" s="16" t="s">
        <v>174</v>
      </c>
      <c r="C5" s="16" t="s">
        <v>36</v>
      </c>
      <c r="D5" s="16">
        <v>1000</v>
      </c>
      <c r="E5" s="16" t="s">
        <v>12</v>
      </c>
      <c r="F5" s="16">
        <v>264.7</v>
      </c>
      <c r="G5" s="16">
        <v>266.7</v>
      </c>
      <c r="H5" s="16">
        <v>262</v>
      </c>
      <c r="I5" s="16">
        <v>264.2</v>
      </c>
      <c r="J5" s="5">
        <f t="shared" si="0"/>
        <v>0.5</v>
      </c>
      <c r="K5" s="5">
        <f t="shared" si="1"/>
        <v>500</v>
      </c>
      <c r="L5" s="16" t="s">
        <v>32</v>
      </c>
    </row>
    <row r="6" spans="1:12">
      <c r="A6" s="6">
        <v>45874</v>
      </c>
      <c r="B6" s="16" t="s">
        <v>174</v>
      </c>
      <c r="C6" s="16" t="s">
        <v>36</v>
      </c>
      <c r="D6" s="16">
        <v>1000</v>
      </c>
      <c r="E6" s="16" t="s">
        <v>12</v>
      </c>
      <c r="F6" s="16">
        <v>266.5</v>
      </c>
      <c r="G6" s="16">
        <v>268</v>
      </c>
      <c r="H6" s="16">
        <v>264</v>
      </c>
      <c r="I6" s="16">
        <v>265.39999999999998</v>
      </c>
      <c r="J6" s="5">
        <f t="shared" si="0"/>
        <v>1.1000000000000227</v>
      </c>
      <c r="K6" s="5">
        <f t="shared" si="1"/>
        <v>1100.0000000000227</v>
      </c>
      <c r="L6" s="16" t="s">
        <v>32</v>
      </c>
    </row>
    <row r="7" spans="1:12">
      <c r="A7" s="6">
        <v>45875</v>
      </c>
      <c r="B7" s="16" t="s">
        <v>181</v>
      </c>
      <c r="C7" s="16" t="s">
        <v>36</v>
      </c>
      <c r="D7" s="16">
        <v>250</v>
      </c>
      <c r="E7" s="16" t="s">
        <v>10</v>
      </c>
      <c r="F7" s="16">
        <v>266</v>
      </c>
      <c r="G7" s="16">
        <v>259</v>
      </c>
      <c r="H7" s="16">
        <v>275</v>
      </c>
      <c r="I7" s="16">
        <v>268.2</v>
      </c>
      <c r="J7" s="5">
        <f t="shared" si="0"/>
        <v>2.1999999999999886</v>
      </c>
      <c r="K7" s="5">
        <f t="shared" si="1"/>
        <v>549.99999999999716</v>
      </c>
      <c r="L7" s="16" t="s">
        <v>32</v>
      </c>
    </row>
    <row r="8" spans="1:12">
      <c r="A8" s="6">
        <v>45877</v>
      </c>
      <c r="B8" s="16" t="s">
        <v>174</v>
      </c>
      <c r="C8" s="16" t="s">
        <v>36</v>
      </c>
      <c r="D8" s="16">
        <v>1000</v>
      </c>
      <c r="E8" s="16" t="s">
        <v>10</v>
      </c>
      <c r="F8" s="16">
        <v>268.7</v>
      </c>
      <c r="G8" s="16">
        <v>266.5</v>
      </c>
      <c r="H8" s="16">
        <v>271</v>
      </c>
      <c r="I8" s="16">
        <v>270.2</v>
      </c>
      <c r="J8" s="5">
        <f t="shared" si="0"/>
        <v>1.5</v>
      </c>
      <c r="K8" s="5">
        <f t="shared" si="1"/>
        <v>1500</v>
      </c>
      <c r="L8" s="16" t="s">
        <v>32</v>
      </c>
    </row>
    <row r="9" spans="1:12">
      <c r="A9" s="6">
        <v>45880</v>
      </c>
      <c r="B9" s="16" t="s">
        <v>174</v>
      </c>
      <c r="C9" s="16" t="s">
        <v>36</v>
      </c>
      <c r="D9" s="16">
        <v>1000</v>
      </c>
      <c r="E9" s="16" t="s">
        <v>10</v>
      </c>
      <c r="F9" s="16">
        <v>268.5</v>
      </c>
      <c r="G9" s="16">
        <v>266.5</v>
      </c>
      <c r="H9" s="16">
        <v>271</v>
      </c>
      <c r="I9" s="16">
        <v>269.10000000000002</v>
      </c>
      <c r="J9" s="5">
        <f t="shared" si="0"/>
        <v>0.60000000000002274</v>
      </c>
      <c r="K9" s="5">
        <f t="shared" si="1"/>
        <v>600.00000000002274</v>
      </c>
      <c r="L9" s="16" t="s">
        <v>32</v>
      </c>
    </row>
    <row r="10" spans="1:12">
      <c r="A10" s="6">
        <v>45881</v>
      </c>
      <c r="B10" s="16" t="s">
        <v>174</v>
      </c>
      <c r="C10" s="16" t="s">
        <v>36</v>
      </c>
      <c r="D10" s="16">
        <v>1000</v>
      </c>
      <c r="E10" s="16" t="s">
        <v>10</v>
      </c>
      <c r="F10" s="16">
        <v>270.5</v>
      </c>
      <c r="G10" s="16">
        <v>268.5</v>
      </c>
      <c r="H10" s="16">
        <v>273</v>
      </c>
      <c r="I10" s="16">
        <v>271.10000000000002</v>
      </c>
      <c r="J10" s="5">
        <f t="shared" si="0"/>
        <v>0.60000000000002274</v>
      </c>
      <c r="K10" s="5">
        <f t="shared" si="1"/>
        <v>600.00000000002274</v>
      </c>
      <c r="L10" s="16" t="s">
        <v>32</v>
      </c>
    </row>
    <row r="11" spans="1:12">
      <c r="A11" s="6">
        <v>45882</v>
      </c>
      <c r="B11" s="16" t="s">
        <v>181</v>
      </c>
      <c r="C11" s="16" t="s">
        <v>36</v>
      </c>
      <c r="D11" s="16">
        <v>250</v>
      </c>
      <c r="E11" s="16" t="s">
        <v>10</v>
      </c>
      <c r="F11" s="16">
        <v>246.4</v>
      </c>
      <c r="G11" s="16">
        <v>241</v>
      </c>
      <c r="H11" s="16">
        <v>255</v>
      </c>
      <c r="I11" s="16">
        <v>248.8</v>
      </c>
      <c r="J11" s="5">
        <f t="shared" si="0"/>
        <v>2.4000000000000057</v>
      </c>
      <c r="K11" s="5">
        <f t="shared" si="1"/>
        <v>600.00000000000136</v>
      </c>
      <c r="L11" s="16" t="s">
        <v>32</v>
      </c>
    </row>
    <row r="12" spans="1:12">
      <c r="A12" s="6">
        <v>45883</v>
      </c>
      <c r="B12" s="16" t="s">
        <v>186</v>
      </c>
      <c r="C12" s="16" t="s">
        <v>36</v>
      </c>
      <c r="D12" s="16">
        <v>1000</v>
      </c>
      <c r="E12" s="16" t="s">
        <v>115</v>
      </c>
      <c r="F12" s="16">
        <v>254</v>
      </c>
      <c r="G12" s="16">
        <v>252</v>
      </c>
      <c r="H12" s="16">
        <v>257</v>
      </c>
      <c r="I12" s="16">
        <v>254.6</v>
      </c>
      <c r="J12" s="5">
        <f t="shared" si="0"/>
        <v>0.59999999999999432</v>
      </c>
      <c r="K12" s="5">
        <f t="shared" si="1"/>
        <v>599.99999999999432</v>
      </c>
      <c r="L12" s="16" t="s">
        <v>32</v>
      </c>
    </row>
    <row r="13" spans="1:12">
      <c r="A13" s="6">
        <v>45887</v>
      </c>
      <c r="B13" s="16" t="s">
        <v>174</v>
      </c>
      <c r="C13" s="16" t="s">
        <v>35</v>
      </c>
      <c r="D13" s="16">
        <v>1000</v>
      </c>
      <c r="E13" s="16" t="s">
        <v>12</v>
      </c>
      <c r="F13" s="16">
        <v>266</v>
      </c>
      <c r="G13" s="16">
        <v>268</v>
      </c>
      <c r="H13" s="16">
        <v>263</v>
      </c>
      <c r="I13" s="16">
        <v>264.5</v>
      </c>
      <c r="J13" s="5">
        <f t="shared" si="0"/>
        <v>1.5</v>
      </c>
      <c r="K13" s="5">
        <f t="shared" si="1"/>
        <v>1500</v>
      </c>
      <c r="L13" s="16" t="s">
        <v>32</v>
      </c>
    </row>
    <row r="14" spans="1:12">
      <c r="A14" s="6">
        <v>45888</v>
      </c>
      <c r="B14" s="16" t="s">
        <v>174</v>
      </c>
      <c r="C14" s="16" t="s">
        <v>36</v>
      </c>
      <c r="D14" s="16">
        <v>1000</v>
      </c>
      <c r="E14" s="16" t="s">
        <v>12</v>
      </c>
      <c r="F14" s="16">
        <v>264.60000000000002</v>
      </c>
      <c r="G14" s="16">
        <v>266.60000000000002</v>
      </c>
      <c r="H14" s="16">
        <v>262</v>
      </c>
      <c r="I14" s="16">
        <v>263.7</v>
      </c>
      <c r="J14" s="5">
        <f t="shared" si="0"/>
        <v>0.90000000000003411</v>
      </c>
      <c r="K14" s="5">
        <f t="shared" si="1"/>
        <v>900.00000000003411</v>
      </c>
      <c r="L14" s="6" t="s">
        <v>32</v>
      </c>
    </row>
    <row r="15" spans="1:12">
      <c r="A15" s="6">
        <v>45889</v>
      </c>
      <c r="B15" s="16" t="s">
        <v>182</v>
      </c>
      <c r="C15" s="16" t="s">
        <v>36</v>
      </c>
      <c r="D15" s="16">
        <v>50</v>
      </c>
      <c r="E15" s="16" t="s">
        <v>10</v>
      </c>
      <c r="F15" s="16">
        <v>3350</v>
      </c>
      <c r="G15" s="16">
        <v>3300</v>
      </c>
      <c r="H15" s="16">
        <v>3420</v>
      </c>
      <c r="I15" s="16">
        <v>3392</v>
      </c>
      <c r="J15" s="5">
        <f t="shared" si="0"/>
        <v>42</v>
      </c>
      <c r="K15" s="5">
        <f t="shared" si="1"/>
        <v>2100</v>
      </c>
      <c r="L15" s="16" t="s">
        <v>32</v>
      </c>
    </row>
    <row r="16" spans="1:12">
      <c r="A16" s="6">
        <v>45889</v>
      </c>
      <c r="B16" s="16" t="s">
        <v>186</v>
      </c>
      <c r="C16" s="16" t="s">
        <v>36</v>
      </c>
      <c r="D16" s="16">
        <v>1000</v>
      </c>
      <c r="E16" s="16" t="s">
        <v>10</v>
      </c>
      <c r="F16" s="16">
        <v>249</v>
      </c>
      <c r="G16" s="16">
        <v>247.5</v>
      </c>
      <c r="H16" s="16">
        <v>251</v>
      </c>
      <c r="I16" s="16">
        <v>250.35</v>
      </c>
      <c r="J16" s="5">
        <f t="shared" si="0"/>
        <v>1.3499999999999943</v>
      </c>
      <c r="K16" s="5">
        <f t="shared" si="1"/>
        <v>1349.9999999999943</v>
      </c>
      <c r="L16" s="16" t="s">
        <v>32</v>
      </c>
    </row>
    <row r="17" spans="1:12">
      <c r="A17" s="6">
        <v>45890</v>
      </c>
      <c r="B17" s="16" t="s">
        <v>177</v>
      </c>
      <c r="C17" s="16" t="s">
        <v>36</v>
      </c>
      <c r="D17" s="16">
        <v>10</v>
      </c>
      <c r="E17" s="16" t="s">
        <v>10</v>
      </c>
      <c r="F17" s="16">
        <v>5500</v>
      </c>
      <c r="G17" s="16">
        <v>5400</v>
      </c>
      <c r="H17" s="16">
        <v>5620</v>
      </c>
      <c r="I17" s="16">
        <v>5582</v>
      </c>
      <c r="J17" s="5">
        <f t="shared" si="0"/>
        <v>82</v>
      </c>
      <c r="K17" s="5">
        <f t="shared" si="1"/>
        <v>820</v>
      </c>
      <c r="L17" s="16" t="s">
        <v>32</v>
      </c>
    </row>
    <row r="18" spans="1:12">
      <c r="A18" s="6">
        <v>45891</v>
      </c>
      <c r="B18" s="16" t="s">
        <v>186</v>
      </c>
      <c r="C18" s="16" t="s">
        <v>36</v>
      </c>
      <c r="D18" s="16">
        <v>1000</v>
      </c>
      <c r="E18" s="16" t="s">
        <v>10</v>
      </c>
      <c r="F18" s="16">
        <v>250</v>
      </c>
      <c r="G18" s="16">
        <v>248</v>
      </c>
      <c r="H18" s="16">
        <v>253</v>
      </c>
      <c r="I18" s="16">
        <v>251.4</v>
      </c>
      <c r="J18" s="5">
        <f t="shared" si="0"/>
        <v>1.4000000000000057</v>
      </c>
      <c r="K18" s="5">
        <f t="shared" si="1"/>
        <v>1400.0000000000057</v>
      </c>
      <c r="L18" s="16" t="s">
        <v>32</v>
      </c>
    </row>
    <row r="19" spans="1:12">
      <c r="A19" s="6">
        <v>45894</v>
      </c>
      <c r="B19" s="16" t="s">
        <v>186</v>
      </c>
      <c r="C19" s="16" t="s">
        <v>36</v>
      </c>
      <c r="D19" s="16">
        <v>1000</v>
      </c>
      <c r="E19" s="16" t="s">
        <v>10</v>
      </c>
      <c r="F19" s="16">
        <v>251</v>
      </c>
      <c r="G19" s="16">
        <v>249</v>
      </c>
      <c r="H19" s="16">
        <v>254</v>
      </c>
      <c r="I19" s="16">
        <v>252</v>
      </c>
      <c r="J19" s="5">
        <f t="shared" si="0"/>
        <v>1</v>
      </c>
      <c r="K19" s="5">
        <f t="shared" si="1"/>
        <v>1000</v>
      </c>
      <c r="L19" s="16" t="s">
        <v>32</v>
      </c>
    </row>
    <row r="20" spans="1:12">
      <c r="A20" s="6">
        <v>45894</v>
      </c>
      <c r="B20" s="16" t="s">
        <v>172</v>
      </c>
      <c r="C20" s="16" t="s">
        <v>35</v>
      </c>
      <c r="D20" s="16">
        <v>50</v>
      </c>
      <c r="E20" s="16" t="s">
        <v>12</v>
      </c>
      <c r="F20" s="16">
        <v>5240</v>
      </c>
      <c r="G20" s="16">
        <v>5280</v>
      </c>
      <c r="H20" s="16">
        <v>5180</v>
      </c>
      <c r="I20" s="16">
        <v>5190</v>
      </c>
      <c r="J20" s="5">
        <f t="shared" si="0"/>
        <v>50</v>
      </c>
      <c r="K20" s="5">
        <f t="shared" si="1"/>
        <v>2500</v>
      </c>
      <c r="L20" s="16" t="s">
        <v>32</v>
      </c>
    </row>
    <row r="21" spans="1:12">
      <c r="A21" s="6">
        <v>45895</v>
      </c>
      <c r="B21" s="16" t="s">
        <v>174</v>
      </c>
      <c r="C21" s="16" t="s">
        <v>36</v>
      </c>
      <c r="D21" s="16">
        <v>1000</v>
      </c>
      <c r="E21" s="16" t="s">
        <v>10</v>
      </c>
      <c r="F21" s="16">
        <v>268.3</v>
      </c>
      <c r="G21" s="16">
        <v>266</v>
      </c>
      <c r="H21" s="16">
        <v>271</v>
      </c>
      <c r="I21" s="16">
        <v>269.3</v>
      </c>
      <c r="J21" s="5">
        <f t="shared" si="0"/>
        <v>1</v>
      </c>
      <c r="K21" s="5">
        <f t="shared" si="1"/>
        <v>1000</v>
      </c>
      <c r="L21" s="16" t="s">
        <v>32</v>
      </c>
    </row>
    <row r="22" spans="1:12">
      <c r="A22" s="6">
        <v>45896</v>
      </c>
      <c r="B22" s="16" t="s">
        <v>201</v>
      </c>
      <c r="C22" s="16" t="s">
        <v>36</v>
      </c>
      <c r="D22" s="16">
        <v>250</v>
      </c>
      <c r="E22" s="16" t="s">
        <v>10</v>
      </c>
      <c r="F22" s="16">
        <v>251</v>
      </c>
      <c r="G22" s="16">
        <v>245</v>
      </c>
      <c r="H22" s="16">
        <v>260</v>
      </c>
      <c r="I22" s="16">
        <v>253.3</v>
      </c>
      <c r="J22" s="5">
        <f t="shared" si="0"/>
        <v>2.3000000000000114</v>
      </c>
      <c r="K22" s="5">
        <f t="shared" si="1"/>
        <v>575.00000000000284</v>
      </c>
      <c r="L22" s="16" t="s">
        <v>32</v>
      </c>
    </row>
    <row r="23" spans="1:12">
      <c r="A23" s="6">
        <v>45897</v>
      </c>
      <c r="B23" s="16" t="s">
        <v>186</v>
      </c>
      <c r="C23" s="16" t="s">
        <v>36</v>
      </c>
      <c r="D23" s="16">
        <v>1000</v>
      </c>
      <c r="E23" s="16" t="s">
        <v>12</v>
      </c>
      <c r="F23" s="16">
        <v>253</v>
      </c>
      <c r="G23" s="16">
        <v>255</v>
      </c>
      <c r="H23" s="16">
        <v>250</v>
      </c>
      <c r="I23" s="16">
        <v>255</v>
      </c>
      <c r="J23" s="5">
        <f t="shared" si="0"/>
        <v>-2</v>
      </c>
      <c r="K23" s="5">
        <f t="shared" si="1"/>
        <v>-2000</v>
      </c>
      <c r="L23" s="16" t="s">
        <v>33</v>
      </c>
    </row>
    <row r="24" spans="1:12">
      <c r="A24" s="6">
        <v>45898</v>
      </c>
      <c r="B24" s="16" t="s">
        <v>181</v>
      </c>
      <c r="C24" s="16" t="s">
        <v>36</v>
      </c>
      <c r="D24" s="16">
        <v>250</v>
      </c>
      <c r="E24" s="16" t="s">
        <v>10</v>
      </c>
      <c r="F24" s="16">
        <v>263</v>
      </c>
      <c r="G24" s="16">
        <v>259</v>
      </c>
      <c r="H24" s="16">
        <v>270</v>
      </c>
      <c r="I24" s="16">
        <v>259</v>
      </c>
      <c r="J24" s="5">
        <f t="shared" si="0"/>
        <v>-4</v>
      </c>
      <c r="K24" s="5">
        <f t="shared" si="1"/>
        <v>-1000</v>
      </c>
      <c r="L24" s="16" t="s">
        <v>33</v>
      </c>
    </row>
    <row r="25" spans="1:12">
      <c r="A25" s="6"/>
      <c r="B25" s="16"/>
      <c r="C25" s="16"/>
      <c r="D25" s="16"/>
      <c r="E25" s="16"/>
      <c r="F25" s="16"/>
      <c r="G25" s="16"/>
      <c r="H25" s="16"/>
      <c r="I25" s="16"/>
      <c r="J25" s="5">
        <f t="shared" si="0"/>
        <v>0</v>
      </c>
      <c r="K25" s="5">
        <f t="shared" si="1"/>
        <v>0</v>
      </c>
      <c r="L25" s="16"/>
    </row>
    <row r="26" spans="1:12">
      <c r="A26" s="6"/>
      <c r="B26" s="16"/>
      <c r="C26" s="16"/>
      <c r="D26" s="16"/>
      <c r="E26" s="16"/>
      <c r="F26" s="16"/>
      <c r="G26" s="16"/>
      <c r="H26" s="16"/>
      <c r="I26" s="16"/>
      <c r="J26" s="5">
        <f t="shared" si="0"/>
        <v>0</v>
      </c>
      <c r="K26" s="5">
        <f t="shared" si="1"/>
        <v>0</v>
      </c>
      <c r="L26" s="16"/>
    </row>
    <row r="27" spans="1:12">
      <c r="A27" s="6"/>
      <c r="B27" s="16"/>
      <c r="C27" s="16"/>
      <c r="D27" s="16"/>
      <c r="E27" s="16"/>
      <c r="F27" s="36" t="s">
        <v>204</v>
      </c>
      <c r="G27" s="37"/>
      <c r="H27" s="37"/>
      <c r="I27" s="37"/>
      <c r="J27" s="37"/>
      <c r="K27" s="37"/>
      <c r="L27" s="38"/>
    </row>
    <row r="28" spans="1:12" ht="30">
      <c r="A28" s="6"/>
      <c r="B28" s="16"/>
      <c r="C28" s="16"/>
      <c r="D28" s="16"/>
      <c r="E28" s="16"/>
      <c r="F28" s="18" t="s">
        <v>21</v>
      </c>
      <c r="G28" s="7" t="s">
        <v>22</v>
      </c>
      <c r="H28" s="7" t="s">
        <v>23</v>
      </c>
      <c r="I28" s="7" t="s">
        <v>24</v>
      </c>
      <c r="J28" s="7" t="s">
        <v>25</v>
      </c>
      <c r="K28" s="7" t="s">
        <v>26</v>
      </c>
      <c r="L28" s="8" t="s">
        <v>27</v>
      </c>
    </row>
    <row r="29" spans="1:12">
      <c r="A29" s="6"/>
      <c r="B29" s="16"/>
      <c r="C29" s="16"/>
      <c r="D29" s="16"/>
      <c r="E29" s="16"/>
      <c r="F29" s="19" t="s">
        <v>155</v>
      </c>
      <c r="G29" s="9">
        <v>23</v>
      </c>
      <c r="H29" s="9"/>
      <c r="I29" s="9">
        <v>23</v>
      </c>
      <c r="J29" s="10">
        <v>20</v>
      </c>
      <c r="K29" s="11">
        <f t="shared" ref="K29" si="2">+J29/I29</f>
        <v>0.86956521739130432</v>
      </c>
      <c r="L29" s="12">
        <v>16570</v>
      </c>
    </row>
    <row r="30" spans="1:12">
      <c r="A30" s="6"/>
      <c r="B30" s="16"/>
      <c r="C30" s="16"/>
      <c r="D30" s="16"/>
      <c r="E30" s="16"/>
      <c r="F30" s="20"/>
      <c r="G30" s="13"/>
      <c r="H30" s="13"/>
      <c r="I30" s="13"/>
      <c r="J30" s="13"/>
      <c r="K30" s="14"/>
      <c r="L30" s="15"/>
    </row>
    <row r="31" spans="1:12">
      <c r="A31" s="6"/>
      <c r="B31" s="16"/>
      <c r="C31" s="16"/>
      <c r="D31" s="16"/>
      <c r="E31" s="16"/>
      <c r="F31" s="16"/>
      <c r="G31" s="16"/>
      <c r="H31" s="16"/>
      <c r="I31" s="16"/>
      <c r="J31" s="5"/>
      <c r="K31" s="5"/>
      <c r="L31" s="16"/>
    </row>
    <row r="32" spans="1:12">
      <c r="A32" s="6"/>
      <c r="B32" s="16"/>
      <c r="C32" s="16"/>
      <c r="D32" s="16"/>
      <c r="E32" s="16"/>
      <c r="F32" s="16"/>
      <c r="G32" s="16"/>
      <c r="H32" s="16"/>
      <c r="I32" s="16"/>
      <c r="J32" s="5"/>
      <c r="K32" s="5"/>
      <c r="L32" s="16"/>
    </row>
    <row r="33" spans="1:12">
      <c r="A33" s="6"/>
      <c r="B33" s="16"/>
      <c r="C33" s="16"/>
      <c r="D33" s="16"/>
      <c r="E33" s="16"/>
      <c r="F33" s="16"/>
      <c r="G33" s="16"/>
      <c r="H33" s="16"/>
      <c r="I33" s="16"/>
      <c r="J33" s="5"/>
      <c r="K33" s="5"/>
      <c r="L33" s="16"/>
    </row>
    <row r="34" spans="1:12">
      <c r="A34" s="6"/>
      <c r="B34" s="16"/>
      <c r="C34" s="16"/>
      <c r="D34" s="16"/>
      <c r="E34" s="16"/>
      <c r="F34" s="16"/>
      <c r="G34" s="16"/>
      <c r="H34" s="16"/>
      <c r="I34" s="16"/>
      <c r="J34" s="5"/>
      <c r="K34" s="5"/>
      <c r="L34" s="16"/>
    </row>
    <row r="35" spans="1:12">
      <c r="A35" s="6"/>
      <c r="B35" s="16"/>
      <c r="C35" s="16"/>
      <c r="D35" s="16"/>
      <c r="E35" s="16"/>
      <c r="F35" s="16"/>
      <c r="G35" s="16"/>
      <c r="H35" s="16"/>
      <c r="I35" s="16"/>
      <c r="J35" s="5"/>
      <c r="K35" s="5"/>
      <c r="L35" s="16"/>
    </row>
    <row r="36" spans="1:12">
      <c r="A36" s="6"/>
      <c r="B36" s="16"/>
      <c r="C36" s="16"/>
      <c r="D36" s="16"/>
      <c r="E36" s="16"/>
      <c r="F36" s="16"/>
      <c r="G36" s="16"/>
      <c r="H36" s="16"/>
      <c r="I36" s="16"/>
      <c r="J36" s="5"/>
      <c r="K36" s="5"/>
      <c r="L36" s="16"/>
    </row>
    <row r="37" spans="1:12">
      <c r="A37" s="6"/>
      <c r="B37" s="16"/>
      <c r="C37" s="16"/>
      <c r="D37" s="16"/>
      <c r="E37" s="16"/>
      <c r="F37" s="16"/>
      <c r="G37" s="16"/>
      <c r="H37" s="16"/>
      <c r="I37" s="16"/>
      <c r="J37" s="5"/>
      <c r="K37" s="5"/>
      <c r="L37" s="16"/>
    </row>
    <row r="38" spans="1:12">
      <c r="A38" s="6"/>
      <c r="B38" s="16"/>
      <c r="C38" s="16"/>
      <c r="D38" s="16"/>
      <c r="E38" s="16"/>
      <c r="F38" s="16"/>
      <c r="G38" s="16"/>
      <c r="H38" s="16"/>
      <c r="I38" s="16"/>
      <c r="J38" s="5"/>
      <c r="K38" s="5"/>
      <c r="L38" s="16"/>
    </row>
    <row r="39" spans="1:12">
      <c r="A39" s="6"/>
      <c r="B39" s="16"/>
      <c r="C39" s="16"/>
      <c r="D39" s="16"/>
      <c r="E39" s="16"/>
      <c r="F39" s="16"/>
      <c r="G39" s="16"/>
      <c r="H39" s="16"/>
      <c r="I39" s="16"/>
      <c r="J39" s="5"/>
      <c r="K39" s="5"/>
      <c r="L39" s="16"/>
    </row>
  </sheetData>
  <mergeCells count="1">
    <mergeCell ref="F27:L2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L38"/>
  <sheetViews>
    <sheetView topLeftCell="A24" workbookViewId="0">
      <selection activeCell="F46" sqref="F46"/>
    </sheetView>
  </sheetViews>
  <sheetFormatPr defaultRowHeight="15"/>
  <cols>
    <col min="1" max="1" width="17" style="16" customWidth="1"/>
    <col min="2" max="2" width="15.42578125" customWidth="1"/>
    <col min="3" max="3" width="15.7109375" style="16" customWidth="1"/>
    <col min="4" max="4" width="12" customWidth="1"/>
    <col min="5" max="5" width="19.85546875" customWidth="1"/>
    <col min="6" max="6" width="12.7109375" customWidth="1"/>
    <col min="8" max="8" width="11.85546875" customWidth="1"/>
    <col min="9" max="9" width="13.42578125" customWidth="1"/>
    <col min="10" max="10" width="14.140625" customWidth="1"/>
    <col min="11" max="11" width="12.140625" customWidth="1"/>
  </cols>
  <sheetData>
    <row r="1" spans="1:12">
      <c r="A1" s="1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6">
        <v>45901</v>
      </c>
      <c r="B2" s="16" t="s">
        <v>181</v>
      </c>
      <c r="C2" s="16" t="s">
        <v>36</v>
      </c>
      <c r="D2" s="16">
        <v>250</v>
      </c>
      <c r="E2" s="16" t="s">
        <v>10</v>
      </c>
      <c r="F2" s="16">
        <v>268</v>
      </c>
      <c r="G2" s="16">
        <v>263</v>
      </c>
      <c r="H2" s="16">
        <v>275</v>
      </c>
      <c r="I2" s="16">
        <v>263</v>
      </c>
      <c r="J2" s="5">
        <f t="shared" ref="J2:J31" si="0">IF(E2="BUY",I2-F2,F2-I2)</f>
        <v>-5</v>
      </c>
      <c r="K2" s="5">
        <f t="shared" ref="K2:K31" si="1">(J2*D2)</f>
        <v>-1250</v>
      </c>
      <c r="L2" s="16" t="s">
        <v>33</v>
      </c>
    </row>
    <row r="3" spans="1:12">
      <c r="A3" s="6">
        <v>45902</v>
      </c>
      <c r="B3" s="16" t="s">
        <v>182</v>
      </c>
      <c r="C3" s="16" t="s">
        <v>36</v>
      </c>
      <c r="D3" s="16">
        <v>50</v>
      </c>
      <c r="E3" s="16" t="s">
        <v>12</v>
      </c>
      <c r="F3" s="16">
        <v>3380</v>
      </c>
      <c r="G3" s="16">
        <v>3430</v>
      </c>
      <c r="H3" s="16">
        <v>3300</v>
      </c>
      <c r="I3" s="16">
        <v>3362</v>
      </c>
      <c r="J3" s="5">
        <f t="shared" si="0"/>
        <v>18</v>
      </c>
      <c r="K3" s="5">
        <f t="shared" si="1"/>
        <v>900</v>
      </c>
      <c r="L3" s="16" t="s">
        <v>32</v>
      </c>
    </row>
    <row r="4" spans="1:12">
      <c r="A4" s="6">
        <v>45902</v>
      </c>
      <c r="B4" s="16" t="s">
        <v>186</v>
      </c>
      <c r="C4" s="16" t="s">
        <v>36</v>
      </c>
      <c r="D4" s="16">
        <v>1000</v>
      </c>
      <c r="E4" s="16" t="s">
        <v>10</v>
      </c>
      <c r="F4" s="16">
        <v>254.5</v>
      </c>
      <c r="G4" s="16">
        <v>252.5</v>
      </c>
      <c r="H4" s="16">
        <v>257.5</v>
      </c>
      <c r="I4" s="16">
        <v>255.6</v>
      </c>
      <c r="J4" s="5">
        <f t="shared" si="0"/>
        <v>1.0999999999999943</v>
      </c>
      <c r="K4" s="5">
        <f t="shared" si="1"/>
        <v>1099.9999999999943</v>
      </c>
      <c r="L4" s="16" t="s">
        <v>32</v>
      </c>
    </row>
    <row r="5" spans="1:12">
      <c r="A5" s="6">
        <v>45903</v>
      </c>
      <c r="B5" s="16" t="s">
        <v>186</v>
      </c>
      <c r="C5" s="16" t="s">
        <v>36</v>
      </c>
      <c r="D5" s="16">
        <v>1000</v>
      </c>
      <c r="E5" s="16" t="s">
        <v>10</v>
      </c>
      <c r="F5" s="16">
        <v>255.6</v>
      </c>
      <c r="G5" s="16">
        <v>254</v>
      </c>
      <c r="H5" s="16">
        <v>258</v>
      </c>
      <c r="I5" s="16">
        <v>254</v>
      </c>
      <c r="J5" s="5">
        <f t="shared" si="0"/>
        <v>-1.5999999999999943</v>
      </c>
      <c r="K5" s="5">
        <f t="shared" si="1"/>
        <v>-1599.9999999999943</v>
      </c>
      <c r="L5" s="16" t="s">
        <v>33</v>
      </c>
    </row>
    <row r="6" spans="1:12">
      <c r="A6" s="6">
        <v>45904</v>
      </c>
      <c r="B6" s="16" t="s">
        <v>202</v>
      </c>
      <c r="C6" s="16" t="s">
        <v>36</v>
      </c>
      <c r="D6" s="16">
        <v>250</v>
      </c>
      <c r="E6" s="16" t="s">
        <v>12</v>
      </c>
      <c r="F6" s="16">
        <v>273</v>
      </c>
      <c r="G6" s="16">
        <v>276</v>
      </c>
      <c r="H6" s="16">
        <v>267</v>
      </c>
      <c r="I6" s="16">
        <v>269.2</v>
      </c>
      <c r="J6" s="5">
        <f t="shared" si="0"/>
        <v>3.8000000000000114</v>
      </c>
      <c r="K6" s="5">
        <f t="shared" si="1"/>
        <v>950.00000000000284</v>
      </c>
      <c r="L6" s="16" t="s">
        <v>32</v>
      </c>
    </row>
    <row r="7" spans="1:12">
      <c r="A7" s="6">
        <v>45905</v>
      </c>
      <c r="B7" s="16" t="s">
        <v>186</v>
      </c>
      <c r="C7" s="16" t="s">
        <v>36</v>
      </c>
      <c r="D7" s="16">
        <v>1000</v>
      </c>
      <c r="E7" s="16" t="s">
        <v>12</v>
      </c>
      <c r="F7" s="16">
        <v>255</v>
      </c>
      <c r="G7" s="16">
        <v>257</v>
      </c>
      <c r="H7" s="16">
        <v>253</v>
      </c>
      <c r="I7" s="16">
        <v>254.2</v>
      </c>
      <c r="J7" s="5">
        <f t="shared" si="0"/>
        <v>0.80000000000001137</v>
      </c>
      <c r="K7" s="5">
        <f t="shared" si="1"/>
        <v>800.00000000001137</v>
      </c>
      <c r="L7" s="16" t="s">
        <v>32</v>
      </c>
    </row>
    <row r="8" spans="1:12">
      <c r="A8" s="6">
        <v>45908</v>
      </c>
      <c r="B8" s="16" t="s">
        <v>174</v>
      </c>
      <c r="C8" s="16" t="s">
        <v>36</v>
      </c>
      <c r="D8" s="16">
        <v>1000</v>
      </c>
      <c r="E8" s="16" t="s">
        <v>12</v>
      </c>
      <c r="F8" s="16">
        <v>275.89999999999998</v>
      </c>
      <c r="G8" s="16">
        <v>278</v>
      </c>
      <c r="H8" s="16">
        <v>273</v>
      </c>
      <c r="I8" s="16">
        <v>274.5</v>
      </c>
      <c r="J8" s="5">
        <f t="shared" si="0"/>
        <v>1.3999999999999773</v>
      </c>
      <c r="K8" s="5">
        <f t="shared" si="1"/>
        <v>1399.9999999999773</v>
      </c>
      <c r="L8" s="16" t="s">
        <v>32</v>
      </c>
    </row>
    <row r="9" spans="1:12">
      <c r="A9" s="6">
        <v>45909</v>
      </c>
      <c r="B9" s="16" t="s">
        <v>186</v>
      </c>
      <c r="C9" s="16" t="s">
        <v>36</v>
      </c>
      <c r="D9" s="16">
        <v>1000</v>
      </c>
      <c r="E9" s="16" t="s">
        <v>12</v>
      </c>
      <c r="F9" s="16">
        <v>255</v>
      </c>
      <c r="G9" s="16">
        <v>257</v>
      </c>
      <c r="H9" s="16">
        <v>253</v>
      </c>
      <c r="I9" s="16">
        <v>257</v>
      </c>
      <c r="J9" s="5">
        <f t="shared" si="0"/>
        <v>-2</v>
      </c>
      <c r="K9" s="5">
        <f t="shared" si="1"/>
        <v>-2000</v>
      </c>
      <c r="L9" s="16" t="s">
        <v>33</v>
      </c>
    </row>
    <row r="10" spans="1:12">
      <c r="A10" s="6">
        <v>45909</v>
      </c>
      <c r="B10" s="16" t="s">
        <v>42</v>
      </c>
      <c r="C10" s="16" t="s">
        <v>36</v>
      </c>
      <c r="D10" s="16">
        <v>20</v>
      </c>
      <c r="E10" s="16" t="s">
        <v>12</v>
      </c>
      <c r="F10" s="16">
        <v>109050</v>
      </c>
      <c r="G10" s="16">
        <v>109250</v>
      </c>
      <c r="H10" s="16">
        <v>108700</v>
      </c>
      <c r="I10" s="16">
        <v>109250</v>
      </c>
      <c r="J10" s="5">
        <f t="shared" si="0"/>
        <v>-200</v>
      </c>
      <c r="K10" s="5">
        <f t="shared" si="1"/>
        <v>-4000</v>
      </c>
      <c r="L10" s="16" t="s">
        <v>33</v>
      </c>
    </row>
    <row r="11" spans="1:12">
      <c r="A11" s="6">
        <v>45910</v>
      </c>
      <c r="B11" s="16" t="s">
        <v>42</v>
      </c>
      <c r="C11" s="16" t="s">
        <v>36</v>
      </c>
      <c r="D11" s="16">
        <v>20</v>
      </c>
      <c r="E11" s="16" t="s">
        <v>12</v>
      </c>
      <c r="F11" s="16">
        <v>108900</v>
      </c>
      <c r="G11" s="16">
        <v>109200</v>
      </c>
      <c r="H11" s="16">
        <v>108500</v>
      </c>
      <c r="I11" s="16">
        <v>108645</v>
      </c>
      <c r="J11" s="5">
        <f t="shared" si="0"/>
        <v>255</v>
      </c>
      <c r="K11" s="5">
        <f t="shared" si="1"/>
        <v>5100</v>
      </c>
      <c r="L11" s="16" t="s">
        <v>32</v>
      </c>
    </row>
    <row r="12" spans="1:12">
      <c r="A12" s="6">
        <v>45911</v>
      </c>
      <c r="B12" s="16" t="s">
        <v>174</v>
      </c>
      <c r="C12" s="16" t="s">
        <v>36</v>
      </c>
      <c r="D12" s="16">
        <v>1000</v>
      </c>
      <c r="E12" s="16" t="s">
        <v>10</v>
      </c>
      <c r="F12" s="16">
        <v>277.2</v>
      </c>
      <c r="G12" s="16">
        <v>276</v>
      </c>
      <c r="H12" s="16">
        <v>280</v>
      </c>
      <c r="I12" s="16">
        <v>279</v>
      </c>
      <c r="J12" s="5">
        <f t="shared" si="0"/>
        <v>1.8000000000000114</v>
      </c>
      <c r="K12" s="5">
        <f t="shared" si="1"/>
        <v>1800.0000000000114</v>
      </c>
      <c r="L12" s="16" t="s">
        <v>32</v>
      </c>
    </row>
    <row r="13" spans="1:12">
      <c r="A13" s="6">
        <v>45912</v>
      </c>
      <c r="B13" s="16" t="s">
        <v>174</v>
      </c>
      <c r="C13" s="16" t="s">
        <v>36</v>
      </c>
      <c r="D13" s="16">
        <v>1000</v>
      </c>
      <c r="E13" s="16" t="s">
        <v>10</v>
      </c>
      <c r="F13" s="16">
        <v>279</v>
      </c>
      <c r="G13" s="16">
        <v>277</v>
      </c>
      <c r="H13" s="16">
        <v>282</v>
      </c>
      <c r="I13" s="16">
        <v>279.5</v>
      </c>
      <c r="J13" s="5">
        <f t="shared" si="0"/>
        <v>0.5</v>
      </c>
      <c r="K13" s="5">
        <f t="shared" si="1"/>
        <v>500</v>
      </c>
      <c r="L13" s="16" t="s">
        <v>32</v>
      </c>
    </row>
    <row r="14" spans="1:12">
      <c r="A14" s="6">
        <v>45915</v>
      </c>
      <c r="B14" s="16" t="s">
        <v>181</v>
      </c>
      <c r="C14" s="16" t="s">
        <v>36</v>
      </c>
      <c r="D14" s="16">
        <v>250</v>
      </c>
      <c r="E14" s="16" t="s">
        <v>10</v>
      </c>
      <c r="F14" s="16">
        <v>261</v>
      </c>
      <c r="G14" s="16">
        <v>257</v>
      </c>
      <c r="H14" s="16">
        <v>268</v>
      </c>
      <c r="I14" s="16">
        <v>265.8</v>
      </c>
      <c r="J14" s="5">
        <f t="shared" si="0"/>
        <v>4.8000000000000114</v>
      </c>
      <c r="K14" s="5">
        <f t="shared" si="1"/>
        <v>1200.0000000000027</v>
      </c>
      <c r="L14" s="16" t="s">
        <v>32</v>
      </c>
    </row>
    <row r="15" spans="1:12">
      <c r="A15" s="6">
        <v>45916</v>
      </c>
      <c r="B15" s="16" t="s">
        <v>181</v>
      </c>
      <c r="C15" s="16" t="s">
        <v>36</v>
      </c>
      <c r="D15" s="16">
        <v>250</v>
      </c>
      <c r="E15" s="16" t="s">
        <v>10</v>
      </c>
      <c r="F15" s="16">
        <v>269</v>
      </c>
      <c r="G15" s="16">
        <v>265</v>
      </c>
      <c r="H15" s="16">
        <v>275</v>
      </c>
      <c r="I15" s="16">
        <v>274</v>
      </c>
      <c r="J15" s="5">
        <f t="shared" si="0"/>
        <v>5</v>
      </c>
      <c r="K15" s="5">
        <f t="shared" si="1"/>
        <v>1250</v>
      </c>
      <c r="L15" s="16" t="s">
        <v>32</v>
      </c>
    </row>
    <row r="16" spans="1:12">
      <c r="A16" s="6">
        <v>45916</v>
      </c>
      <c r="B16" s="16" t="s">
        <v>186</v>
      </c>
      <c r="C16" s="16" t="s">
        <v>36</v>
      </c>
      <c r="D16" s="16">
        <v>1000</v>
      </c>
      <c r="E16" s="16" t="s">
        <v>10</v>
      </c>
      <c r="F16" s="16">
        <v>260.5</v>
      </c>
      <c r="G16" s="16">
        <v>259</v>
      </c>
      <c r="H16" s="16">
        <v>263</v>
      </c>
      <c r="I16" s="16">
        <v>259</v>
      </c>
      <c r="J16" s="5">
        <f t="shared" si="0"/>
        <v>-1.5</v>
      </c>
      <c r="K16" s="5">
        <f t="shared" si="1"/>
        <v>-1500</v>
      </c>
      <c r="L16" s="16" t="s">
        <v>33</v>
      </c>
    </row>
    <row r="17" spans="1:12">
      <c r="A17" s="6">
        <v>45917</v>
      </c>
      <c r="B17" s="16" t="s">
        <v>177</v>
      </c>
      <c r="C17" s="16" t="s">
        <v>36</v>
      </c>
      <c r="D17" s="16">
        <v>10</v>
      </c>
      <c r="E17" s="16" t="s">
        <v>10</v>
      </c>
      <c r="F17" s="16">
        <v>5640</v>
      </c>
      <c r="G17" s="16">
        <v>5540</v>
      </c>
      <c r="H17" s="16">
        <v>5800</v>
      </c>
      <c r="I17" s="16">
        <v>5674</v>
      </c>
      <c r="J17" s="5">
        <f t="shared" si="0"/>
        <v>34</v>
      </c>
      <c r="K17" s="5">
        <f t="shared" si="1"/>
        <v>340</v>
      </c>
      <c r="L17" s="16" t="s">
        <v>32</v>
      </c>
    </row>
    <row r="18" spans="1:12">
      <c r="A18" s="6">
        <v>45918</v>
      </c>
      <c r="B18" s="16" t="s">
        <v>172</v>
      </c>
      <c r="C18" s="16" t="s">
        <v>36</v>
      </c>
      <c r="D18" s="16">
        <v>50</v>
      </c>
      <c r="E18" s="16" t="s">
        <v>12</v>
      </c>
      <c r="F18" s="16">
        <v>5070</v>
      </c>
      <c r="G18" s="16">
        <v>5110</v>
      </c>
      <c r="H18" s="16">
        <v>5000</v>
      </c>
      <c r="I18" s="16">
        <v>5040</v>
      </c>
      <c r="J18" s="5">
        <f t="shared" si="0"/>
        <v>30</v>
      </c>
      <c r="K18" s="5">
        <f t="shared" si="1"/>
        <v>1500</v>
      </c>
      <c r="L18" s="16" t="s">
        <v>32</v>
      </c>
    </row>
    <row r="19" spans="1:12">
      <c r="A19" s="6">
        <v>45918</v>
      </c>
      <c r="B19" s="16" t="s">
        <v>174</v>
      </c>
      <c r="C19" s="16" t="s">
        <v>36</v>
      </c>
      <c r="D19" s="16">
        <v>1000</v>
      </c>
      <c r="E19" s="16" t="s">
        <v>166</v>
      </c>
      <c r="F19" s="16">
        <v>279</v>
      </c>
      <c r="G19" s="16">
        <v>281</v>
      </c>
      <c r="H19" s="16">
        <v>276</v>
      </c>
      <c r="I19" s="16">
        <v>278</v>
      </c>
      <c r="J19" s="5">
        <f t="shared" si="0"/>
        <v>1</v>
      </c>
      <c r="K19" s="5">
        <f t="shared" si="1"/>
        <v>1000</v>
      </c>
      <c r="L19" s="16" t="s">
        <v>32</v>
      </c>
    </row>
    <row r="20" spans="1:12">
      <c r="A20" s="6">
        <v>45918</v>
      </c>
      <c r="B20" s="16" t="s">
        <v>203</v>
      </c>
      <c r="C20" s="16" t="s">
        <v>35</v>
      </c>
      <c r="D20" s="16">
        <v>10</v>
      </c>
      <c r="E20" s="16" t="s">
        <v>12</v>
      </c>
      <c r="F20" s="16">
        <v>5620</v>
      </c>
      <c r="G20" s="16">
        <v>5710</v>
      </c>
      <c r="H20" s="16">
        <v>5500</v>
      </c>
      <c r="I20" s="16">
        <v>5545</v>
      </c>
      <c r="J20" s="5">
        <f t="shared" si="0"/>
        <v>75</v>
      </c>
      <c r="K20" s="5">
        <f t="shared" si="1"/>
        <v>750</v>
      </c>
      <c r="L20" s="16" t="s">
        <v>32</v>
      </c>
    </row>
    <row r="21" spans="1:12">
      <c r="A21" s="6">
        <v>45919</v>
      </c>
      <c r="B21" s="16" t="s">
        <v>181</v>
      </c>
      <c r="C21" s="16" t="s">
        <v>36</v>
      </c>
      <c r="D21" s="16">
        <v>250</v>
      </c>
      <c r="E21" s="16" t="s">
        <v>12</v>
      </c>
      <c r="F21" s="16">
        <v>257</v>
      </c>
      <c r="G21" s="16">
        <v>261</v>
      </c>
      <c r="H21" s="16">
        <v>248</v>
      </c>
      <c r="I21" s="16">
        <v>253</v>
      </c>
      <c r="J21" s="5">
        <f t="shared" si="0"/>
        <v>4</v>
      </c>
      <c r="K21" s="5">
        <f t="shared" si="1"/>
        <v>1000</v>
      </c>
      <c r="L21" s="16" t="s">
        <v>32</v>
      </c>
    </row>
    <row r="22" spans="1:12">
      <c r="A22" s="6">
        <v>45922</v>
      </c>
      <c r="B22" s="16" t="s">
        <v>174</v>
      </c>
      <c r="C22" s="16" t="s">
        <v>36</v>
      </c>
      <c r="D22" s="16">
        <v>1000</v>
      </c>
      <c r="E22" s="16" t="s">
        <v>10</v>
      </c>
      <c r="F22" s="16">
        <v>278.8</v>
      </c>
      <c r="G22" s="16">
        <v>277.7</v>
      </c>
      <c r="H22" s="16">
        <v>281</v>
      </c>
      <c r="I22" s="16">
        <v>279.89999999999998</v>
      </c>
      <c r="J22" s="5">
        <f t="shared" si="0"/>
        <v>1.0999999999999659</v>
      </c>
      <c r="K22" s="5">
        <f t="shared" si="1"/>
        <v>1099.9999999999659</v>
      </c>
      <c r="L22" s="16" t="s">
        <v>32</v>
      </c>
    </row>
    <row r="23" spans="1:12">
      <c r="A23" s="6">
        <v>45923</v>
      </c>
      <c r="B23" s="16" t="s">
        <v>177</v>
      </c>
      <c r="C23" s="16" t="s">
        <v>36</v>
      </c>
      <c r="D23" s="16">
        <v>10</v>
      </c>
      <c r="E23" s="16" t="s">
        <v>10</v>
      </c>
      <c r="F23" s="16">
        <v>5530</v>
      </c>
      <c r="G23" s="16">
        <v>5440</v>
      </c>
      <c r="H23" s="16">
        <v>5630</v>
      </c>
      <c r="I23" s="16">
        <v>5597</v>
      </c>
      <c r="J23" s="5">
        <f t="shared" si="0"/>
        <v>67</v>
      </c>
      <c r="K23" s="5">
        <f t="shared" si="1"/>
        <v>670</v>
      </c>
      <c r="L23" s="16" t="s">
        <v>32</v>
      </c>
    </row>
    <row r="24" spans="1:12">
      <c r="A24" s="6">
        <v>45923</v>
      </c>
      <c r="B24" s="16" t="s">
        <v>174</v>
      </c>
      <c r="C24" s="16" t="s">
        <v>36</v>
      </c>
      <c r="D24" s="16">
        <v>1000</v>
      </c>
      <c r="E24" s="16" t="s">
        <v>10</v>
      </c>
      <c r="F24" s="16">
        <v>276.8</v>
      </c>
      <c r="G24" s="16">
        <v>275</v>
      </c>
      <c r="H24" s="16">
        <v>281</v>
      </c>
      <c r="I24" s="16">
        <v>279.25</v>
      </c>
      <c r="J24" s="5">
        <f t="shared" si="0"/>
        <v>2.4499999999999886</v>
      </c>
      <c r="K24" s="5">
        <f t="shared" si="1"/>
        <v>2449.9999999999886</v>
      </c>
      <c r="L24" s="16" t="s">
        <v>32</v>
      </c>
    </row>
    <row r="25" spans="1:12">
      <c r="A25" s="6">
        <v>45924</v>
      </c>
      <c r="B25" s="16" t="s">
        <v>182</v>
      </c>
      <c r="C25" s="16" t="s">
        <v>36</v>
      </c>
      <c r="D25" s="16">
        <v>50</v>
      </c>
      <c r="E25" s="16" t="s">
        <v>12</v>
      </c>
      <c r="F25" s="16">
        <v>2890</v>
      </c>
      <c r="G25" s="16">
        <v>2930</v>
      </c>
      <c r="H25" s="16">
        <v>2820</v>
      </c>
      <c r="I25" s="16">
        <v>2930</v>
      </c>
      <c r="J25" s="5">
        <f t="shared" si="0"/>
        <v>-40</v>
      </c>
      <c r="K25" s="5">
        <f t="shared" si="1"/>
        <v>-2000</v>
      </c>
      <c r="L25" s="16" t="s">
        <v>33</v>
      </c>
    </row>
    <row r="26" spans="1:12">
      <c r="A26" s="6">
        <v>45924</v>
      </c>
      <c r="B26" s="16" t="s">
        <v>181</v>
      </c>
      <c r="C26" s="16" t="s">
        <v>36</v>
      </c>
      <c r="D26" s="16">
        <v>250</v>
      </c>
      <c r="E26" s="16" t="s">
        <v>10</v>
      </c>
      <c r="F26" s="16">
        <v>252</v>
      </c>
      <c r="G26" s="16">
        <v>245</v>
      </c>
      <c r="H26" s="16">
        <v>260</v>
      </c>
      <c r="I26" s="16">
        <v>257.2</v>
      </c>
      <c r="J26" s="5">
        <f t="shared" si="0"/>
        <v>5.1999999999999886</v>
      </c>
      <c r="K26" s="5">
        <f t="shared" si="1"/>
        <v>1299.9999999999973</v>
      </c>
      <c r="L26" s="16" t="s">
        <v>32</v>
      </c>
    </row>
    <row r="27" spans="1:12">
      <c r="A27" s="6">
        <v>45924</v>
      </c>
      <c r="B27" s="16" t="s">
        <v>186</v>
      </c>
      <c r="C27" s="16" t="s">
        <v>36</v>
      </c>
      <c r="D27" s="16">
        <v>1000</v>
      </c>
      <c r="E27" s="16" t="s">
        <v>10</v>
      </c>
      <c r="F27" s="16">
        <v>254.3</v>
      </c>
      <c r="G27" s="16">
        <v>253</v>
      </c>
      <c r="H27" s="16">
        <v>256</v>
      </c>
      <c r="I27" s="16">
        <v>252</v>
      </c>
      <c r="J27" s="5">
        <f t="shared" si="0"/>
        <v>-2.3000000000000114</v>
      </c>
      <c r="K27" s="5">
        <f t="shared" si="1"/>
        <v>-2300.0000000000114</v>
      </c>
      <c r="L27" s="16" t="s">
        <v>33</v>
      </c>
    </row>
    <row r="28" spans="1:12">
      <c r="A28" s="6">
        <v>45925</v>
      </c>
      <c r="B28" s="16" t="s">
        <v>177</v>
      </c>
      <c r="C28" s="16" t="s">
        <v>36</v>
      </c>
      <c r="D28" s="16">
        <v>10</v>
      </c>
      <c r="E28" s="16" t="s">
        <v>10</v>
      </c>
      <c r="F28" s="16">
        <v>5720</v>
      </c>
      <c r="G28" s="16">
        <v>5620</v>
      </c>
      <c r="H28" s="16">
        <v>5850</v>
      </c>
      <c r="I28" s="16">
        <v>5808</v>
      </c>
      <c r="J28" s="5">
        <f t="shared" si="0"/>
        <v>88</v>
      </c>
      <c r="K28" s="5">
        <f t="shared" si="1"/>
        <v>880</v>
      </c>
      <c r="L28" s="16" t="s">
        <v>32</v>
      </c>
    </row>
    <row r="29" spans="1:12">
      <c r="A29" s="6">
        <v>45926</v>
      </c>
      <c r="B29" s="16" t="s">
        <v>174</v>
      </c>
      <c r="C29" s="16" t="s">
        <v>36</v>
      </c>
      <c r="D29" s="16">
        <v>1000</v>
      </c>
      <c r="E29" s="16" t="s">
        <v>12</v>
      </c>
      <c r="F29" s="16">
        <v>283</v>
      </c>
      <c r="G29" s="16">
        <v>285</v>
      </c>
      <c r="H29" s="16">
        <v>280</v>
      </c>
      <c r="I29" s="16">
        <v>281.5</v>
      </c>
      <c r="J29" s="5">
        <f t="shared" si="0"/>
        <v>1.5</v>
      </c>
      <c r="K29" s="5">
        <f t="shared" si="1"/>
        <v>1500</v>
      </c>
      <c r="L29" s="16" t="s">
        <v>32</v>
      </c>
    </row>
    <row r="30" spans="1:12">
      <c r="A30" s="6">
        <v>45926</v>
      </c>
      <c r="B30" s="16" t="s">
        <v>37</v>
      </c>
      <c r="C30" s="16" t="s">
        <v>36</v>
      </c>
      <c r="D30" s="16">
        <v>10</v>
      </c>
      <c r="E30" s="16" t="s">
        <v>10</v>
      </c>
      <c r="F30" s="16">
        <v>137900</v>
      </c>
      <c r="G30" s="16">
        <v>137500</v>
      </c>
      <c r="H30" s="16">
        <v>138800</v>
      </c>
      <c r="I30" s="16">
        <v>138535</v>
      </c>
      <c r="J30" s="5">
        <f t="shared" si="0"/>
        <v>635</v>
      </c>
      <c r="K30" s="5">
        <f t="shared" si="1"/>
        <v>6350</v>
      </c>
      <c r="L30" s="16" t="s">
        <v>32</v>
      </c>
    </row>
    <row r="31" spans="1:12">
      <c r="A31" s="6">
        <v>45926</v>
      </c>
      <c r="B31" s="16" t="s">
        <v>42</v>
      </c>
      <c r="C31" s="16" t="s">
        <v>36</v>
      </c>
      <c r="D31" s="16">
        <v>20</v>
      </c>
      <c r="E31" s="16" t="s">
        <v>10</v>
      </c>
      <c r="F31" s="16">
        <v>113550</v>
      </c>
      <c r="G31" s="16">
        <v>113250</v>
      </c>
      <c r="H31" s="16">
        <v>113900</v>
      </c>
      <c r="I31" s="16">
        <v>113775</v>
      </c>
      <c r="J31" s="5">
        <f t="shared" si="0"/>
        <v>225</v>
      </c>
      <c r="K31" s="5">
        <f t="shared" si="1"/>
        <v>4500</v>
      </c>
      <c r="L31" s="16" t="s">
        <v>32</v>
      </c>
    </row>
    <row r="32" spans="1:12">
      <c r="J32" s="5"/>
      <c r="K32" s="5"/>
    </row>
    <row r="33" spans="5:11">
      <c r="J33" s="5"/>
      <c r="K33" s="5"/>
    </row>
    <row r="34" spans="5:11">
      <c r="J34" s="5"/>
      <c r="K34" s="5"/>
    </row>
    <row r="35" spans="5:11">
      <c r="E35" s="36" t="s">
        <v>210</v>
      </c>
      <c r="F35" s="37"/>
      <c r="G35" s="37"/>
      <c r="H35" s="37"/>
      <c r="I35" s="37"/>
      <c r="J35" s="37"/>
      <c r="K35" s="38"/>
    </row>
    <row r="36" spans="5:11">
      <c r="E36" s="18" t="s">
        <v>21</v>
      </c>
      <c r="F36" s="7" t="s">
        <v>22</v>
      </c>
      <c r="G36" s="7" t="s">
        <v>23</v>
      </c>
      <c r="H36" s="7" t="s">
        <v>24</v>
      </c>
      <c r="I36" s="7" t="s">
        <v>25</v>
      </c>
      <c r="J36" s="7" t="s">
        <v>26</v>
      </c>
      <c r="K36" s="8" t="s">
        <v>27</v>
      </c>
    </row>
    <row r="37" spans="5:11">
      <c r="E37" s="19" t="s">
        <v>155</v>
      </c>
      <c r="F37" s="9">
        <v>30</v>
      </c>
      <c r="G37" s="9"/>
      <c r="H37" s="9">
        <v>30</v>
      </c>
      <c r="I37" s="10">
        <v>23</v>
      </c>
      <c r="J37" s="11">
        <f t="shared" ref="J37" si="2">+I37/H37</f>
        <v>0.76666666666666672</v>
      </c>
      <c r="K37" s="12">
        <v>23690</v>
      </c>
    </row>
    <row r="38" spans="5:11">
      <c r="E38" s="20"/>
      <c r="F38" s="13"/>
      <c r="G38" s="13"/>
      <c r="H38" s="13"/>
      <c r="I38" s="13"/>
      <c r="J38" s="14"/>
      <c r="K38" s="15"/>
    </row>
  </sheetData>
  <mergeCells count="1">
    <mergeCell ref="E35:K3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L34"/>
  <sheetViews>
    <sheetView topLeftCell="A21" workbookViewId="0">
      <selection activeCell="E31" sqref="E31:K34"/>
    </sheetView>
  </sheetViews>
  <sheetFormatPr defaultRowHeight="15"/>
  <cols>
    <col min="1" max="1" width="9.140625" style="35"/>
    <col min="2" max="2" width="15.42578125" customWidth="1"/>
    <col min="3" max="3" width="14" customWidth="1"/>
    <col min="5" max="5" width="18.28515625" style="16" customWidth="1"/>
    <col min="6" max="6" width="11.7109375" customWidth="1"/>
    <col min="7" max="7" width="12" customWidth="1"/>
    <col min="9" max="9" width="12.7109375" customWidth="1"/>
    <col min="11" max="11" width="11.28515625" customWidth="1"/>
    <col min="12" max="12" width="17.140625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45931</v>
      </c>
      <c r="B2" s="16" t="s">
        <v>181</v>
      </c>
      <c r="C2" s="16" t="s">
        <v>36</v>
      </c>
      <c r="D2" s="16">
        <v>250</v>
      </c>
      <c r="E2" s="16" t="s">
        <v>10</v>
      </c>
      <c r="F2" s="16">
        <v>300</v>
      </c>
      <c r="G2" s="16">
        <v>295</v>
      </c>
      <c r="H2" s="16">
        <v>308</v>
      </c>
      <c r="I2" s="16">
        <v>295</v>
      </c>
      <c r="J2" s="5">
        <f t="shared" ref="J2:J26" si="0">IF(E2="BUY",I2-F2,F2-I2)</f>
        <v>-5</v>
      </c>
      <c r="K2" s="5">
        <f t="shared" ref="K2:K26" si="1">(J2*D2)</f>
        <v>-1250</v>
      </c>
      <c r="L2" s="16" t="s">
        <v>33</v>
      </c>
    </row>
    <row r="3" spans="1:12">
      <c r="A3" s="34">
        <v>45937</v>
      </c>
      <c r="B3" s="16" t="s">
        <v>177</v>
      </c>
      <c r="C3" s="16" t="s">
        <v>36</v>
      </c>
      <c r="D3" s="16">
        <v>10</v>
      </c>
      <c r="E3" s="16" t="s">
        <v>10</v>
      </c>
      <c r="F3" s="16">
        <v>5530</v>
      </c>
      <c r="G3" s="16">
        <v>5420</v>
      </c>
      <c r="H3" s="16">
        <v>5650</v>
      </c>
      <c r="I3" s="16">
        <v>5580</v>
      </c>
      <c r="J3" s="5">
        <f t="shared" si="0"/>
        <v>50</v>
      </c>
      <c r="K3" s="5">
        <f t="shared" si="1"/>
        <v>500</v>
      </c>
      <c r="L3" s="16" t="s">
        <v>32</v>
      </c>
    </row>
    <row r="4" spans="1:12">
      <c r="A4" s="34">
        <v>45938</v>
      </c>
      <c r="B4" s="16" t="s">
        <v>177</v>
      </c>
      <c r="C4" s="16" t="s">
        <v>36</v>
      </c>
      <c r="D4" s="16">
        <v>10</v>
      </c>
      <c r="E4" s="16" t="s">
        <v>10</v>
      </c>
      <c r="F4" s="16">
        <v>5570</v>
      </c>
      <c r="G4" s="16">
        <v>5500</v>
      </c>
      <c r="H4" s="16">
        <v>5670</v>
      </c>
      <c r="I4" s="16">
        <v>5500</v>
      </c>
      <c r="J4" s="5">
        <f t="shared" si="0"/>
        <v>-70</v>
      </c>
      <c r="K4" s="5">
        <f t="shared" si="1"/>
        <v>-700</v>
      </c>
      <c r="L4" s="16" t="s">
        <v>33</v>
      </c>
    </row>
    <row r="5" spans="1:12">
      <c r="A5" s="34">
        <v>45939</v>
      </c>
      <c r="B5" s="16" t="s">
        <v>174</v>
      </c>
      <c r="C5" s="16" t="s">
        <v>36</v>
      </c>
      <c r="D5" s="16">
        <v>1000</v>
      </c>
      <c r="E5" s="16" t="s">
        <v>10</v>
      </c>
      <c r="F5" s="16">
        <v>293.8</v>
      </c>
      <c r="G5" s="16">
        <v>291.8</v>
      </c>
      <c r="H5" s="16">
        <v>296</v>
      </c>
      <c r="I5" s="16">
        <v>295.39999999999998</v>
      </c>
      <c r="J5" s="5">
        <f t="shared" si="0"/>
        <v>1.5999999999999659</v>
      </c>
      <c r="K5" s="5">
        <f t="shared" si="1"/>
        <v>1599.9999999999659</v>
      </c>
      <c r="L5" s="16" t="s">
        <v>32</v>
      </c>
    </row>
    <row r="6" spans="1:12">
      <c r="A6" s="34">
        <v>45939</v>
      </c>
      <c r="B6" s="16" t="s">
        <v>186</v>
      </c>
      <c r="C6" s="16" t="s">
        <v>36</v>
      </c>
      <c r="D6" s="16">
        <v>1000</v>
      </c>
      <c r="E6" s="16" t="s">
        <v>10</v>
      </c>
      <c r="F6" s="16">
        <v>265.2</v>
      </c>
      <c r="G6" s="16">
        <v>263</v>
      </c>
      <c r="H6" s="16">
        <v>267.5</v>
      </c>
      <c r="I6" s="16">
        <v>263.7</v>
      </c>
      <c r="J6" s="5">
        <f t="shared" si="0"/>
        <v>-1.5</v>
      </c>
      <c r="K6" s="5">
        <f t="shared" si="1"/>
        <v>-1500</v>
      </c>
      <c r="L6" s="16" t="s">
        <v>33</v>
      </c>
    </row>
    <row r="7" spans="1:12">
      <c r="A7" s="34">
        <v>45939</v>
      </c>
      <c r="B7" s="16" t="s">
        <v>181</v>
      </c>
      <c r="C7" s="16" t="s">
        <v>36</v>
      </c>
      <c r="D7" s="16">
        <v>250</v>
      </c>
      <c r="E7" s="16" t="s">
        <v>10</v>
      </c>
      <c r="F7" s="16">
        <v>281</v>
      </c>
      <c r="G7" s="16">
        <v>277</v>
      </c>
      <c r="H7" s="16">
        <v>290</v>
      </c>
      <c r="I7" s="16">
        <v>284</v>
      </c>
      <c r="J7" s="5">
        <f t="shared" si="0"/>
        <v>3</v>
      </c>
      <c r="K7" s="5">
        <f t="shared" si="1"/>
        <v>750</v>
      </c>
      <c r="L7" s="16" t="s">
        <v>32</v>
      </c>
    </row>
    <row r="8" spans="1:12">
      <c r="A8" s="34">
        <v>45940</v>
      </c>
      <c r="B8" s="16" t="s">
        <v>177</v>
      </c>
      <c r="C8" s="16" t="s">
        <v>36</v>
      </c>
      <c r="D8" s="16">
        <v>10</v>
      </c>
      <c r="E8" s="16" t="s">
        <v>10</v>
      </c>
      <c r="F8" s="16">
        <v>5310</v>
      </c>
      <c r="G8" s="16">
        <v>5240</v>
      </c>
      <c r="H8" s="16">
        <v>5400</v>
      </c>
      <c r="I8" s="16">
        <v>5240</v>
      </c>
      <c r="J8" s="5">
        <f t="shared" si="0"/>
        <v>-70</v>
      </c>
      <c r="K8" s="5">
        <f t="shared" si="1"/>
        <v>-700</v>
      </c>
      <c r="L8" s="16" t="s">
        <v>33</v>
      </c>
    </row>
    <row r="9" spans="1:12">
      <c r="A9" s="34">
        <v>45944</v>
      </c>
      <c r="B9" s="16" t="s">
        <v>186</v>
      </c>
      <c r="C9" s="16" t="s">
        <v>36</v>
      </c>
      <c r="D9" s="16">
        <v>1000</v>
      </c>
      <c r="E9" s="16" t="s">
        <v>12</v>
      </c>
      <c r="F9" s="16">
        <v>263.3</v>
      </c>
      <c r="G9" s="16">
        <v>265.2</v>
      </c>
      <c r="H9" s="16">
        <v>259</v>
      </c>
      <c r="I9" s="16">
        <v>262.3</v>
      </c>
      <c r="J9" s="5">
        <f t="shared" si="0"/>
        <v>1</v>
      </c>
      <c r="K9" s="5">
        <f t="shared" si="1"/>
        <v>1000</v>
      </c>
      <c r="L9" s="16" t="s">
        <v>32</v>
      </c>
    </row>
    <row r="10" spans="1:12">
      <c r="A10" s="34">
        <v>45945</v>
      </c>
      <c r="B10" s="16" t="s">
        <v>186</v>
      </c>
      <c r="C10" s="16" t="s">
        <v>36</v>
      </c>
      <c r="D10" s="16">
        <v>1000</v>
      </c>
      <c r="E10" s="16" t="s">
        <v>12</v>
      </c>
      <c r="F10" s="16">
        <v>264.5</v>
      </c>
      <c r="G10" s="16">
        <v>266.5</v>
      </c>
      <c r="H10" s="16">
        <v>262</v>
      </c>
      <c r="I10" s="16">
        <v>262.64999999999998</v>
      </c>
      <c r="J10" s="5">
        <f t="shared" si="0"/>
        <v>1.8500000000000227</v>
      </c>
      <c r="K10" s="5">
        <f t="shared" si="1"/>
        <v>1850.0000000000227</v>
      </c>
      <c r="L10" s="16" t="s">
        <v>32</v>
      </c>
    </row>
    <row r="11" spans="1:12">
      <c r="A11" s="34">
        <v>45945</v>
      </c>
      <c r="B11" s="16" t="s">
        <v>174</v>
      </c>
      <c r="C11" s="16" t="s">
        <v>36</v>
      </c>
      <c r="D11" s="16">
        <v>1000</v>
      </c>
      <c r="E11" s="16" t="s">
        <v>12</v>
      </c>
      <c r="F11" s="16">
        <v>290.5</v>
      </c>
      <c r="G11" s="16">
        <v>292.5</v>
      </c>
      <c r="H11" s="16">
        <v>289</v>
      </c>
      <c r="I11" s="16">
        <v>289.25</v>
      </c>
      <c r="J11" s="5">
        <f t="shared" si="0"/>
        <v>1.25</v>
      </c>
      <c r="K11" s="5">
        <f t="shared" si="1"/>
        <v>1250</v>
      </c>
      <c r="L11" s="16" t="s">
        <v>32</v>
      </c>
    </row>
    <row r="12" spans="1:12">
      <c r="A12" s="34">
        <v>45946</v>
      </c>
      <c r="B12" s="16" t="s">
        <v>174</v>
      </c>
      <c r="C12" s="16" t="s">
        <v>36</v>
      </c>
      <c r="D12" s="16">
        <v>1000</v>
      </c>
      <c r="E12" s="16" t="s">
        <v>12</v>
      </c>
      <c r="F12" s="16">
        <v>290.3</v>
      </c>
      <c r="G12" s="16">
        <v>292.3</v>
      </c>
      <c r="H12" s="16">
        <v>288</v>
      </c>
      <c r="I12" s="16">
        <v>288.75</v>
      </c>
      <c r="J12" s="5">
        <f t="shared" si="0"/>
        <v>1.5500000000000114</v>
      </c>
      <c r="K12" s="5">
        <f t="shared" si="1"/>
        <v>1550.0000000000114</v>
      </c>
      <c r="L12" s="16" t="s">
        <v>32</v>
      </c>
    </row>
    <row r="13" spans="1:12">
      <c r="A13" s="34">
        <v>45947</v>
      </c>
      <c r="B13" s="16" t="s">
        <v>186</v>
      </c>
      <c r="C13" s="16" t="s">
        <v>36</v>
      </c>
      <c r="D13" s="16">
        <v>1000</v>
      </c>
      <c r="E13" s="16" t="s">
        <v>12</v>
      </c>
      <c r="F13" s="16">
        <v>262</v>
      </c>
      <c r="G13" s="16">
        <v>264.5</v>
      </c>
      <c r="H13" s="16">
        <v>258</v>
      </c>
      <c r="I13" s="16">
        <v>261.3</v>
      </c>
      <c r="J13" s="5">
        <f t="shared" si="0"/>
        <v>0.69999999999998863</v>
      </c>
      <c r="K13" s="5">
        <f t="shared" si="1"/>
        <v>699.99999999998863</v>
      </c>
      <c r="L13" s="16" t="s">
        <v>32</v>
      </c>
    </row>
    <row r="14" spans="1:12">
      <c r="A14" s="34">
        <v>45950</v>
      </c>
      <c r="B14" s="16" t="s">
        <v>177</v>
      </c>
      <c r="C14" s="16" t="s">
        <v>36</v>
      </c>
      <c r="D14" s="16">
        <v>10</v>
      </c>
      <c r="E14" s="16" t="s">
        <v>10</v>
      </c>
      <c r="F14" s="16">
        <v>5010</v>
      </c>
      <c r="G14" s="16">
        <v>4940</v>
      </c>
      <c r="H14" s="16">
        <v>5100</v>
      </c>
      <c r="I14" s="16">
        <v>5067</v>
      </c>
      <c r="J14" s="5">
        <f t="shared" si="0"/>
        <v>57</v>
      </c>
      <c r="K14" s="5">
        <f t="shared" si="1"/>
        <v>570</v>
      </c>
      <c r="L14" s="16" t="s">
        <v>32</v>
      </c>
    </row>
    <row r="15" spans="1:12">
      <c r="A15" s="34">
        <v>45952</v>
      </c>
      <c r="B15" s="16" t="s">
        <v>177</v>
      </c>
      <c r="C15" s="16" t="s">
        <v>36</v>
      </c>
      <c r="D15" s="16">
        <v>10</v>
      </c>
      <c r="E15" s="16" t="s">
        <v>10</v>
      </c>
      <c r="F15" s="16">
        <v>5140</v>
      </c>
      <c r="G15" s="16">
        <v>5040</v>
      </c>
      <c r="H15" s="16">
        <v>5270</v>
      </c>
      <c r="I15" s="16">
        <v>5222</v>
      </c>
      <c r="J15" s="5">
        <f t="shared" si="0"/>
        <v>82</v>
      </c>
      <c r="K15" s="5">
        <f t="shared" si="1"/>
        <v>820</v>
      </c>
      <c r="L15" s="16" t="s">
        <v>32</v>
      </c>
    </row>
    <row r="16" spans="1:12">
      <c r="A16" s="34">
        <v>45953</v>
      </c>
      <c r="B16" s="16" t="s">
        <v>186</v>
      </c>
      <c r="C16" s="16" t="s">
        <v>36</v>
      </c>
      <c r="D16" s="16">
        <v>1000</v>
      </c>
      <c r="E16" s="16" t="s">
        <v>10</v>
      </c>
      <c r="F16" s="16">
        <v>265</v>
      </c>
      <c r="G16" s="16">
        <v>263</v>
      </c>
      <c r="H16" s="16">
        <v>268</v>
      </c>
      <c r="I16" s="16">
        <v>266</v>
      </c>
      <c r="J16" s="5">
        <f t="shared" si="0"/>
        <v>1</v>
      </c>
      <c r="K16" s="5">
        <f t="shared" si="1"/>
        <v>1000</v>
      </c>
      <c r="L16" s="16" t="s">
        <v>32</v>
      </c>
    </row>
    <row r="17" spans="1:12">
      <c r="A17" s="34">
        <v>45953</v>
      </c>
      <c r="B17" s="16" t="s">
        <v>181</v>
      </c>
      <c r="C17" s="16" t="s">
        <v>36</v>
      </c>
      <c r="D17" s="16">
        <v>250</v>
      </c>
      <c r="E17" s="16" t="s">
        <v>12</v>
      </c>
      <c r="F17" s="16">
        <v>305</v>
      </c>
      <c r="G17" s="16">
        <v>312</v>
      </c>
      <c r="H17" s="16">
        <v>295</v>
      </c>
      <c r="I17" s="16">
        <v>298.39999999999998</v>
      </c>
      <c r="J17" s="5">
        <f t="shared" si="0"/>
        <v>6.6000000000000227</v>
      </c>
      <c r="K17" s="5">
        <f t="shared" si="1"/>
        <v>1650.0000000000057</v>
      </c>
      <c r="L17" s="16" t="s">
        <v>32</v>
      </c>
    </row>
    <row r="18" spans="1:12">
      <c r="A18" s="34">
        <v>45954</v>
      </c>
      <c r="B18" s="16" t="s">
        <v>172</v>
      </c>
      <c r="C18" s="16" t="s">
        <v>35</v>
      </c>
      <c r="D18" s="16">
        <v>50</v>
      </c>
      <c r="E18" s="16" t="s">
        <v>12</v>
      </c>
      <c r="F18" s="16">
        <v>4920</v>
      </c>
      <c r="G18" s="16">
        <v>4960</v>
      </c>
      <c r="H18" s="16">
        <v>4850</v>
      </c>
      <c r="I18" s="16">
        <v>4900</v>
      </c>
      <c r="J18" s="5">
        <f t="shared" si="0"/>
        <v>20</v>
      </c>
      <c r="K18" s="5">
        <f t="shared" si="1"/>
        <v>1000</v>
      </c>
      <c r="L18" s="16" t="s">
        <v>32</v>
      </c>
    </row>
    <row r="19" spans="1:12">
      <c r="A19" s="34">
        <v>45954</v>
      </c>
      <c r="B19" s="16" t="s">
        <v>177</v>
      </c>
      <c r="C19" s="16" t="s">
        <v>36</v>
      </c>
      <c r="D19" s="16">
        <v>10</v>
      </c>
      <c r="E19" s="16" t="s">
        <v>10</v>
      </c>
      <c r="F19" s="16">
        <v>5440</v>
      </c>
      <c r="G19" s="16">
        <v>5390</v>
      </c>
      <c r="H19" s="16">
        <v>5540</v>
      </c>
      <c r="I19" s="16">
        <v>5507</v>
      </c>
      <c r="J19" s="5">
        <f t="shared" si="0"/>
        <v>67</v>
      </c>
      <c r="K19" s="5">
        <f t="shared" si="1"/>
        <v>670</v>
      </c>
      <c r="L19" s="16" t="s">
        <v>32</v>
      </c>
    </row>
    <row r="20" spans="1:12">
      <c r="A20" s="34">
        <v>45954</v>
      </c>
      <c r="B20" s="16" t="s">
        <v>174</v>
      </c>
      <c r="C20" s="16" t="s">
        <v>36</v>
      </c>
      <c r="D20" s="16">
        <v>1000</v>
      </c>
      <c r="E20" s="16" t="s">
        <v>12</v>
      </c>
      <c r="F20" s="16">
        <v>299.8</v>
      </c>
      <c r="G20" s="16">
        <v>301.8</v>
      </c>
      <c r="H20" s="16">
        <v>297</v>
      </c>
      <c r="I20" s="16">
        <v>301.8</v>
      </c>
      <c r="J20" s="5">
        <f t="shared" si="0"/>
        <v>-2</v>
      </c>
      <c r="K20" s="5">
        <f t="shared" si="1"/>
        <v>-2000</v>
      </c>
      <c r="L20" s="16" t="s">
        <v>33</v>
      </c>
    </row>
    <row r="21" spans="1:12">
      <c r="A21" s="34">
        <v>45955</v>
      </c>
      <c r="B21" s="16" t="s">
        <v>172</v>
      </c>
      <c r="C21" s="16" t="s">
        <v>36</v>
      </c>
      <c r="D21" s="16">
        <v>50</v>
      </c>
      <c r="E21" s="16" t="s">
        <v>10</v>
      </c>
      <c r="F21" s="16">
        <v>4880</v>
      </c>
      <c r="G21" s="16">
        <v>4830</v>
      </c>
      <c r="H21" s="16">
        <v>4980</v>
      </c>
      <c r="I21" s="16">
        <v>4830</v>
      </c>
      <c r="J21" s="5">
        <f t="shared" si="0"/>
        <v>-50</v>
      </c>
      <c r="K21" s="5">
        <f t="shared" si="1"/>
        <v>-2500</v>
      </c>
      <c r="L21" s="16" t="s">
        <v>33</v>
      </c>
    </row>
    <row r="22" spans="1:12">
      <c r="A22" s="34">
        <v>45958</v>
      </c>
      <c r="B22" s="16" t="s">
        <v>174</v>
      </c>
      <c r="C22" s="16" t="s">
        <v>36</v>
      </c>
      <c r="D22" s="16">
        <v>1000</v>
      </c>
      <c r="E22" s="16" t="s">
        <v>12</v>
      </c>
      <c r="F22" s="16">
        <v>297.2</v>
      </c>
      <c r="G22" s="16">
        <v>299.2</v>
      </c>
      <c r="H22" s="16">
        <v>295</v>
      </c>
      <c r="I22" s="16">
        <v>296.3</v>
      </c>
      <c r="J22" s="5">
        <f t="shared" si="0"/>
        <v>0.89999999999997726</v>
      </c>
      <c r="K22" s="5">
        <f t="shared" si="1"/>
        <v>899.99999999997726</v>
      </c>
      <c r="L22" s="16" t="s">
        <v>32</v>
      </c>
    </row>
    <row r="23" spans="1:12">
      <c r="A23" s="34">
        <v>45958</v>
      </c>
      <c r="B23" s="16" t="s">
        <v>37</v>
      </c>
      <c r="C23" s="16" t="s">
        <v>36</v>
      </c>
      <c r="D23" s="16">
        <v>10</v>
      </c>
      <c r="E23" s="16" t="s">
        <v>12</v>
      </c>
      <c r="F23" s="16">
        <v>145700</v>
      </c>
      <c r="G23" s="16">
        <v>146100</v>
      </c>
      <c r="H23" s="16">
        <v>144500</v>
      </c>
      <c r="I23" s="16">
        <v>145175</v>
      </c>
      <c r="J23" s="5">
        <f t="shared" si="0"/>
        <v>525</v>
      </c>
      <c r="K23" s="5">
        <f t="shared" si="1"/>
        <v>5250</v>
      </c>
      <c r="L23" s="16" t="s">
        <v>32</v>
      </c>
    </row>
    <row r="24" spans="1:12">
      <c r="A24" s="34">
        <v>45959</v>
      </c>
      <c r="B24" s="16" t="s">
        <v>177</v>
      </c>
      <c r="C24" s="16" t="s">
        <v>36</v>
      </c>
      <c r="D24" s="16">
        <v>10</v>
      </c>
      <c r="E24" s="16" t="s">
        <v>12</v>
      </c>
      <c r="F24" s="16">
        <v>5300</v>
      </c>
      <c r="G24" s="16">
        <v>5360</v>
      </c>
      <c r="H24" s="16">
        <v>5200</v>
      </c>
      <c r="I24" s="16">
        <v>5360</v>
      </c>
      <c r="J24" s="5">
        <f t="shared" si="0"/>
        <v>-60</v>
      </c>
      <c r="K24" s="5">
        <f t="shared" si="1"/>
        <v>-600</v>
      </c>
      <c r="L24" s="16" t="s">
        <v>33</v>
      </c>
    </row>
    <row r="25" spans="1:12">
      <c r="A25" s="34">
        <v>45961</v>
      </c>
      <c r="B25" s="16" t="s">
        <v>172</v>
      </c>
      <c r="C25" s="16" t="s">
        <v>36</v>
      </c>
      <c r="D25" s="16">
        <v>50</v>
      </c>
      <c r="E25" s="16" t="s">
        <v>10</v>
      </c>
      <c r="F25" s="16">
        <v>4780</v>
      </c>
      <c r="G25" s="16">
        <v>4730</v>
      </c>
      <c r="H25" s="16">
        <v>4850</v>
      </c>
      <c r="I25" s="16">
        <v>4730</v>
      </c>
      <c r="J25" s="5">
        <f t="shared" si="0"/>
        <v>-50</v>
      </c>
      <c r="K25" s="5">
        <f t="shared" si="1"/>
        <v>-2500</v>
      </c>
      <c r="L25" s="16" t="s">
        <v>33</v>
      </c>
    </row>
    <row r="26" spans="1:12">
      <c r="A26" s="34">
        <v>45961</v>
      </c>
      <c r="B26" s="16" t="s">
        <v>177</v>
      </c>
      <c r="C26" s="16" t="s">
        <v>35</v>
      </c>
      <c r="D26" s="16">
        <v>100</v>
      </c>
      <c r="E26" s="16" t="s">
        <v>10</v>
      </c>
      <c r="F26" s="16">
        <v>5400</v>
      </c>
      <c r="G26" s="16">
        <v>5330</v>
      </c>
      <c r="H26" s="16">
        <v>5500</v>
      </c>
      <c r="I26" s="16">
        <v>5440</v>
      </c>
      <c r="J26" s="5">
        <f t="shared" si="0"/>
        <v>40</v>
      </c>
      <c r="K26" s="5">
        <f t="shared" si="1"/>
        <v>4000</v>
      </c>
      <c r="L26" s="16" t="s">
        <v>32</v>
      </c>
    </row>
    <row r="31" spans="1:12">
      <c r="E31" s="36" t="s">
        <v>211</v>
      </c>
      <c r="F31" s="37"/>
      <c r="G31" s="37"/>
      <c r="H31" s="37"/>
      <c r="I31" s="37"/>
      <c r="J31" s="37"/>
      <c r="K31" s="38"/>
    </row>
    <row r="32" spans="1:12" ht="30">
      <c r="E32" s="18" t="s">
        <v>21</v>
      </c>
      <c r="F32" s="7" t="s">
        <v>22</v>
      </c>
      <c r="G32" s="7" t="s">
        <v>23</v>
      </c>
      <c r="H32" s="7" t="s">
        <v>24</v>
      </c>
      <c r="I32" s="7" t="s">
        <v>25</v>
      </c>
      <c r="J32" s="7" t="s">
        <v>26</v>
      </c>
      <c r="K32" s="8" t="s">
        <v>27</v>
      </c>
    </row>
    <row r="33" spans="5:11">
      <c r="E33" s="19" t="s">
        <v>155</v>
      </c>
      <c r="F33" s="9">
        <v>25</v>
      </c>
      <c r="G33" s="9"/>
      <c r="H33" s="9">
        <v>25</v>
      </c>
      <c r="I33" s="10">
        <v>17</v>
      </c>
      <c r="J33" s="11">
        <f t="shared" ref="J33" si="2">+I33/H33</f>
        <v>0.68</v>
      </c>
      <c r="K33" s="12">
        <v>13310</v>
      </c>
    </row>
    <row r="34" spans="5:11">
      <c r="E34" s="20"/>
      <c r="F34" s="13"/>
      <c r="G34" s="13"/>
      <c r="H34" s="13"/>
      <c r="I34" s="13"/>
      <c r="J34" s="14"/>
      <c r="K34" s="15"/>
    </row>
  </sheetData>
  <mergeCells count="1">
    <mergeCell ref="E31:K3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L42"/>
  <sheetViews>
    <sheetView topLeftCell="A22" workbookViewId="0">
      <selection activeCell="B33" sqref="B33"/>
    </sheetView>
  </sheetViews>
  <sheetFormatPr defaultRowHeight="15"/>
  <cols>
    <col min="1" max="1" width="9.140625" style="35"/>
    <col min="2" max="2" width="15.42578125" customWidth="1"/>
    <col min="3" max="3" width="14" customWidth="1"/>
    <col min="5" max="5" width="15.7109375" style="16" customWidth="1"/>
    <col min="6" max="6" width="23.140625" customWidth="1"/>
    <col min="7" max="7" width="12" customWidth="1"/>
    <col min="9" max="9" width="12.7109375" customWidth="1"/>
    <col min="11" max="11" width="11.28515625" customWidth="1"/>
    <col min="12" max="12" width="17.140625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45964</v>
      </c>
      <c r="B2" s="16" t="s">
        <v>182</v>
      </c>
      <c r="C2" s="16" t="s">
        <v>35</v>
      </c>
      <c r="D2" s="16">
        <v>50</v>
      </c>
      <c r="E2" s="16" t="s">
        <v>12</v>
      </c>
      <c r="F2" s="16">
        <v>2960</v>
      </c>
      <c r="G2" s="16">
        <v>2980</v>
      </c>
      <c r="H2" s="16">
        <v>2880</v>
      </c>
      <c r="I2" s="16">
        <v>2910</v>
      </c>
      <c r="J2" s="5">
        <f t="shared" ref="J2:J36" si="0">IF(E2="BUY",I2-F2,F2-I2)</f>
        <v>50</v>
      </c>
      <c r="K2" s="5">
        <f t="shared" ref="K2:K36" si="1">(J2*D2)</f>
        <v>2500</v>
      </c>
      <c r="L2" s="16" t="s">
        <v>32</v>
      </c>
    </row>
    <row r="3" spans="1:12">
      <c r="A3" s="34">
        <v>45964</v>
      </c>
      <c r="B3" s="16" t="s">
        <v>174</v>
      </c>
      <c r="C3" s="16" t="s">
        <v>36</v>
      </c>
      <c r="D3" s="16">
        <v>1000</v>
      </c>
      <c r="E3" s="16" t="s">
        <v>10</v>
      </c>
      <c r="F3" s="16">
        <v>303.3</v>
      </c>
      <c r="G3" s="16">
        <v>302</v>
      </c>
      <c r="H3" s="16">
        <v>305</v>
      </c>
      <c r="I3" s="16">
        <v>304.14999999999998</v>
      </c>
      <c r="J3" s="5">
        <f t="shared" si="0"/>
        <v>0.84999999999996589</v>
      </c>
      <c r="K3" s="5">
        <f t="shared" si="1"/>
        <v>849.99999999996589</v>
      </c>
      <c r="L3" s="16" t="s">
        <v>32</v>
      </c>
    </row>
    <row r="4" spans="1:12">
      <c r="A4" s="34">
        <v>45964</v>
      </c>
      <c r="B4" s="16" t="s">
        <v>37</v>
      </c>
      <c r="C4" s="16" t="s">
        <v>36</v>
      </c>
      <c r="D4" s="16">
        <v>10</v>
      </c>
      <c r="E4" s="16" t="s">
        <v>12</v>
      </c>
      <c r="F4" s="16">
        <v>150100</v>
      </c>
      <c r="G4" s="16">
        <v>150500</v>
      </c>
      <c r="H4" s="16">
        <v>149000</v>
      </c>
      <c r="I4" s="16">
        <v>150500</v>
      </c>
      <c r="J4" s="5">
        <f t="shared" si="0"/>
        <v>-400</v>
      </c>
      <c r="K4" s="5">
        <f t="shared" si="1"/>
        <v>-4000</v>
      </c>
      <c r="L4" s="16" t="s">
        <v>33</v>
      </c>
    </row>
    <row r="5" spans="1:12">
      <c r="A5" s="34">
        <v>45965</v>
      </c>
      <c r="B5" s="16" t="s">
        <v>172</v>
      </c>
      <c r="C5" s="16" t="s">
        <v>36</v>
      </c>
      <c r="D5" s="16">
        <v>50</v>
      </c>
      <c r="E5" s="16" t="s">
        <v>10</v>
      </c>
      <c r="F5" s="16">
        <v>4760</v>
      </c>
      <c r="G5" s="16">
        <v>4690</v>
      </c>
      <c r="H5" s="16">
        <v>4900</v>
      </c>
      <c r="I5" s="16">
        <v>4790</v>
      </c>
      <c r="J5" s="5">
        <f t="shared" si="0"/>
        <v>30</v>
      </c>
      <c r="K5" s="5">
        <f t="shared" si="1"/>
        <v>1500</v>
      </c>
      <c r="L5" s="16" t="s">
        <v>32</v>
      </c>
    </row>
    <row r="6" spans="1:12">
      <c r="A6" s="34">
        <v>45967</v>
      </c>
      <c r="B6" s="16" t="s">
        <v>202</v>
      </c>
      <c r="C6" s="16" t="s">
        <v>36</v>
      </c>
      <c r="D6" s="16">
        <v>250</v>
      </c>
      <c r="E6" s="16" t="s">
        <v>12</v>
      </c>
      <c r="F6" s="16">
        <v>382</v>
      </c>
      <c r="G6" s="16">
        <v>387</v>
      </c>
      <c r="H6" s="16">
        <v>273</v>
      </c>
      <c r="I6" s="16">
        <v>379.4</v>
      </c>
      <c r="J6" s="5">
        <f t="shared" si="0"/>
        <v>2.6000000000000227</v>
      </c>
      <c r="K6" s="5">
        <f t="shared" si="1"/>
        <v>650.00000000000568</v>
      </c>
      <c r="L6" s="16" t="s">
        <v>32</v>
      </c>
    </row>
    <row r="7" spans="1:12">
      <c r="A7" s="34">
        <v>45967</v>
      </c>
      <c r="B7" s="16" t="s">
        <v>174</v>
      </c>
      <c r="C7" s="16" t="s">
        <v>36</v>
      </c>
      <c r="D7" s="16">
        <v>1000</v>
      </c>
      <c r="E7" s="16" t="s">
        <v>12</v>
      </c>
      <c r="F7" s="16">
        <v>301.5</v>
      </c>
      <c r="G7" s="16">
        <v>303</v>
      </c>
      <c r="H7" s="16">
        <v>299</v>
      </c>
      <c r="I7" s="16">
        <v>300.39999999999998</v>
      </c>
      <c r="J7" s="5">
        <f t="shared" si="0"/>
        <v>1.1000000000000227</v>
      </c>
      <c r="K7" s="5">
        <f t="shared" si="1"/>
        <v>1100.0000000000227</v>
      </c>
      <c r="L7" s="16" t="s">
        <v>32</v>
      </c>
    </row>
    <row r="8" spans="1:12">
      <c r="A8" s="34">
        <v>45968</v>
      </c>
      <c r="B8" s="16" t="s">
        <v>186</v>
      </c>
      <c r="C8" s="16" t="s">
        <v>36</v>
      </c>
      <c r="D8" s="16">
        <v>1000</v>
      </c>
      <c r="E8" s="16" t="s">
        <v>12</v>
      </c>
      <c r="F8" s="16">
        <v>272.60000000000002</v>
      </c>
      <c r="G8" s="16">
        <v>274.60000000000002</v>
      </c>
      <c r="H8" s="16">
        <v>270</v>
      </c>
      <c r="I8" s="16">
        <v>274.60000000000002</v>
      </c>
      <c r="J8" s="5">
        <f t="shared" si="0"/>
        <v>-2</v>
      </c>
      <c r="K8" s="5">
        <f t="shared" si="1"/>
        <v>-2000</v>
      </c>
      <c r="L8" s="16" t="s">
        <v>33</v>
      </c>
    </row>
    <row r="9" spans="1:12">
      <c r="A9" s="34">
        <v>45968</v>
      </c>
      <c r="B9" s="16" t="s">
        <v>37</v>
      </c>
      <c r="C9" s="16" t="s">
        <v>36</v>
      </c>
      <c r="D9" s="16">
        <v>10</v>
      </c>
      <c r="E9" s="16" t="s">
        <v>12</v>
      </c>
      <c r="F9" s="16">
        <v>149650</v>
      </c>
      <c r="G9" s="16">
        <v>150100</v>
      </c>
      <c r="H9" s="16">
        <v>148800</v>
      </c>
      <c r="I9" s="16">
        <v>149150</v>
      </c>
      <c r="J9" s="5">
        <f t="shared" si="0"/>
        <v>500</v>
      </c>
      <c r="K9" s="5">
        <f t="shared" si="1"/>
        <v>5000</v>
      </c>
      <c r="L9" s="16" t="s">
        <v>32</v>
      </c>
    </row>
    <row r="10" spans="1:12">
      <c r="A10" s="34">
        <v>45971</v>
      </c>
      <c r="B10" s="16" t="s">
        <v>182</v>
      </c>
      <c r="C10" s="16" t="s">
        <v>35</v>
      </c>
      <c r="D10" s="16">
        <v>50</v>
      </c>
      <c r="E10" s="16" t="s">
        <v>12</v>
      </c>
      <c r="F10" s="16">
        <v>2900</v>
      </c>
      <c r="G10" s="16">
        <v>2940</v>
      </c>
      <c r="H10" s="16">
        <v>2840</v>
      </c>
      <c r="I10" s="16">
        <v>2940</v>
      </c>
      <c r="J10" s="5">
        <f t="shared" si="0"/>
        <v>-40</v>
      </c>
      <c r="K10" s="5">
        <f t="shared" si="1"/>
        <v>-2000</v>
      </c>
      <c r="L10" s="16" t="s">
        <v>33</v>
      </c>
    </row>
    <row r="11" spans="1:12">
      <c r="A11" s="34">
        <v>45971</v>
      </c>
      <c r="B11" s="16" t="s">
        <v>174</v>
      </c>
      <c r="C11" s="16" t="s">
        <v>36</v>
      </c>
      <c r="D11" s="16">
        <v>1000</v>
      </c>
      <c r="E11" s="16" t="s">
        <v>12</v>
      </c>
      <c r="F11" s="16">
        <v>304.7</v>
      </c>
      <c r="G11" s="16">
        <v>306</v>
      </c>
      <c r="H11" s="16">
        <v>303</v>
      </c>
      <c r="I11" s="16">
        <v>303.5</v>
      </c>
      <c r="J11" s="5">
        <f t="shared" si="0"/>
        <v>1.1999999999999886</v>
      </c>
      <c r="K11" s="5">
        <f t="shared" si="1"/>
        <v>1199.9999999999886</v>
      </c>
      <c r="L11" s="16" t="s">
        <v>32</v>
      </c>
    </row>
    <row r="12" spans="1:12">
      <c r="A12" s="34">
        <v>45972</v>
      </c>
      <c r="B12" s="16" t="s">
        <v>186</v>
      </c>
      <c r="C12" s="16" t="s">
        <v>36</v>
      </c>
      <c r="D12" s="16">
        <v>1000</v>
      </c>
      <c r="E12" s="16" t="s">
        <v>12</v>
      </c>
      <c r="F12" s="16">
        <v>273.5</v>
      </c>
      <c r="G12" s="16">
        <v>274</v>
      </c>
      <c r="H12" s="16">
        <v>272.5</v>
      </c>
      <c r="I12" s="16">
        <v>274</v>
      </c>
      <c r="J12" s="5">
        <f t="shared" si="0"/>
        <v>-0.5</v>
      </c>
      <c r="K12" s="5">
        <f t="shared" si="1"/>
        <v>-500</v>
      </c>
      <c r="L12" s="16" t="s">
        <v>33</v>
      </c>
    </row>
    <row r="13" spans="1:12">
      <c r="A13" s="34">
        <v>45973</v>
      </c>
      <c r="B13" s="16" t="s">
        <v>177</v>
      </c>
      <c r="C13" s="16" t="s">
        <v>36</v>
      </c>
      <c r="D13" s="16">
        <v>10</v>
      </c>
      <c r="E13" s="16" t="s">
        <v>10</v>
      </c>
      <c r="F13" s="16">
        <v>5380</v>
      </c>
      <c r="G13" s="16">
        <v>5300</v>
      </c>
      <c r="H13" s="16">
        <v>5480</v>
      </c>
      <c r="I13" s="16">
        <v>5300</v>
      </c>
      <c r="J13" s="5">
        <f t="shared" si="0"/>
        <v>-80</v>
      </c>
      <c r="K13" s="5">
        <f t="shared" si="1"/>
        <v>-800</v>
      </c>
      <c r="L13" s="16" t="s">
        <v>33</v>
      </c>
    </row>
    <row r="14" spans="1:12">
      <c r="A14" s="34">
        <v>45973</v>
      </c>
      <c r="B14" s="16" t="s">
        <v>174</v>
      </c>
      <c r="C14" s="16" t="s">
        <v>36</v>
      </c>
      <c r="D14" s="16">
        <v>1000</v>
      </c>
      <c r="E14" s="16" t="s">
        <v>10</v>
      </c>
      <c r="F14" s="16">
        <v>303.39999999999998</v>
      </c>
      <c r="G14" s="16">
        <v>302</v>
      </c>
      <c r="H14" s="16">
        <v>306</v>
      </c>
      <c r="I14" s="16">
        <v>305.10000000000002</v>
      </c>
      <c r="J14" s="5">
        <f t="shared" si="0"/>
        <v>1.7000000000000455</v>
      </c>
      <c r="K14" s="5">
        <f t="shared" si="1"/>
        <v>1700.0000000000455</v>
      </c>
      <c r="L14" s="16" t="s">
        <v>32</v>
      </c>
    </row>
    <row r="15" spans="1:12">
      <c r="A15" s="34">
        <v>45974</v>
      </c>
      <c r="B15" s="16" t="s">
        <v>174</v>
      </c>
      <c r="C15" s="16" t="s">
        <v>36</v>
      </c>
      <c r="D15" s="16">
        <v>1000</v>
      </c>
      <c r="E15" s="16" t="s">
        <v>10</v>
      </c>
      <c r="F15" s="16">
        <v>306.5</v>
      </c>
      <c r="G15" s="16">
        <v>309</v>
      </c>
      <c r="H15" s="16">
        <v>304.5</v>
      </c>
      <c r="I15" s="16">
        <v>304.5</v>
      </c>
      <c r="J15" s="5">
        <f t="shared" si="0"/>
        <v>-2</v>
      </c>
      <c r="K15" s="5">
        <f t="shared" si="1"/>
        <v>-2000</v>
      </c>
      <c r="L15" s="16" t="s">
        <v>33</v>
      </c>
    </row>
    <row r="16" spans="1:12">
      <c r="A16" s="34">
        <v>45978</v>
      </c>
      <c r="B16" s="16" t="s">
        <v>177</v>
      </c>
      <c r="C16" s="16" t="s">
        <v>35</v>
      </c>
      <c r="D16" s="16">
        <v>10</v>
      </c>
      <c r="E16" s="16" t="s">
        <v>12</v>
      </c>
      <c r="F16" s="16">
        <v>5320</v>
      </c>
      <c r="G16" s="16">
        <v>5370</v>
      </c>
      <c r="H16" s="16">
        <v>5250</v>
      </c>
      <c r="I16" s="16">
        <v>5260</v>
      </c>
      <c r="J16" s="5">
        <f t="shared" si="0"/>
        <v>60</v>
      </c>
      <c r="K16" s="5">
        <f t="shared" si="1"/>
        <v>600</v>
      </c>
      <c r="L16" s="16" t="s">
        <v>32</v>
      </c>
    </row>
    <row r="17" spans="1:12">
      <c r="A17" s="34">
        <v>45979</v>
      </c>
      <c r="B17" s="16" t="s">
        <v>174</v>
      </c>
      <c r="C17" s="16" t="s">
        <v>36</v>
      </c>
      <c r="D17" s="16">
        <v>1000</v>
      </c>
      <c r="E17" s="16" t="s">
        <v>12</v>
      </c>
      <c r="F17" s="16">
        <v>299.5</v>
      </c>
      <c r="G17" s="16">
        <v>301</v>
      </c>
      <c r="H17" s="16">
        <v>297</v>
      </c>
      <c r="I17" s="16">
        <v>300.10000000000002</v>
      </c>
      <c r="J17" s="5">
        <f t="shared" si="0"/>
        <v>-0.60000000000002274</v>
      </c>
      <c r="K17" s="5">
        <f t="shared" si="1"/>
        <v>-600.00000000002274</v>
      </c>
      <c r="L17" s="16" t="s">
        <v>33</v>
      </c>
    </row>
    <row r="18" spans="1:12">
      <c r="A18" s="34">
        <v>45980</v>
      </c>
      <c r="B18" s="16" t="s">
        <v>182</v>
      </c>
      <c r="C18" s="16" t="s">
        <v>35</v>
      </c>
      <c r="D18" s="16">
        <v>50</v>
      </c>
      <c r="E18" s="16" t="s">
        <v>10</v>
      </c>
      <c r="F18" s="16">
        <v>2880</v>
      </c>
      <c r="G18" s="16">
        <v>2840</v>
      </c>
      <c r="H18" s="16">
        <v>2940</v>
      </c>
      <c r="I18" s="16">
        <v>2925</v>
      </c>
      <c r="J18" s="5">
        <f t="shared" si="0"/>
        <v>45</v>
      </c>
      <c r="K18" s="5">
        <f t="shared" si="1"/>
        <v>2250</v>
      </c>
      <c r="L18" s="16" t="s">
        <v>32</v>
      </c>
    </row>
    <row r="19" spans="1:12">
      <c r="A19" s="34">
        <v>45980</v>
      </c>
      <c r="B19" s="16" t="s">
        <v>186</v>
      </c>
      <c r="C19" s="16" t="s">
        <v>36</v>
      </c>
      <c r="D19" s="16">
        <v>1000</v>
      </c>
      <c r="E19" s="16" t="s">
        <v>10</v>
      </c>
      <c r="F19" s="16">
        <v>265.3</v>
      </c>
      <c r="G19" s="16">
        <v>263</v>
      </c>
      <c r="H19" s="16">
        <v>268</v>
      </c>
      <c r="I19" s="16">
        <v>266.39999999999998</v>
      </c>
      <c r="J19" s="5">
        <f t="shared" si="0"/>
        <v>1.0999999999999659</v>
      </c>
      <c r="K19" s="5">
        <f t="shared" si="1"/>
        <v>1099.9999999999659</v>
      </c>
      <c r="L19" s="16" t="s">
        <v>32</v>
      </c>
    </row>
    <row r="20" spans="1:12">
      <c r="A20" s="34">
        <v>45980</v>
      </c>
      <c r="B20" s="16" t="s">
        <v>226</v>
      </c>
      <c r="C20" s="16" t="s">
        <v>36</v>
      </c>
      <c r="D20" s="16">
        <v>1</v>
      </c>
      <c r="E20" s="16" t="s">
        <v>12</v>
      </c>
      <c r="F20" s="16">
        <v>159400</v>
      </c>
      <c r="G20" s="16">
        <v>160300</v>
      </c>
      <c r="H20" s="16">
        <v>158000</v>
      </c>
      <c r="I20" s="16">
        <v>159100</v>
      </c>
      <c r="J20" s="5">
        <f t="shared" si="0"/>
        <v>300</v>
      </c>
      <c r="K20" s="5">
        <f t="shared" si="1"/>
        <v>300</v>
      </c>
      <c r="L20" s="16" t="s">
        <v>32</v>
      </c>
    </row>
    <row r="21" spans="1:12">
      <c r="A21" s="34">
        <v>45981</v>
      </c>
      <c r="B21" s="16" t="s">
        <v>174</v>
      </c>
      <c r="C21" s="16" t="s">
        <v>36</v>
      </c>
      <c r="D21" s="16">
        <v>1000</v>
      </c>
      <c r="E21" s="16" t="s">
        <v>10</v>
      </c>
      <c r="F21" s="16">
        <v>303.10000000000002</v>
      </c>
      <c r="G21" s="16">
        <v>301</v>
      </c>
      <c r="H21" s="16">
        <v>306</v>
      </c>
      <c r="I21" s="16">
        <v>305.10000000000002</v>
      </c>
      <c r="J21" s="5">
        <f t="shared" si="0"/>
        <v>2</v>
      </c>
      <c r="K21" s="5">
        <f t="shared" si="1"/>
        <v>2000</v>
      </c>
      <c r="L21" s="16" t="s">
        <v>32</v>
      </c>
    </row>
    <row r="22" spans="1:12">
      <c r="A22" s="34">
        <v>45981</v>
      </c>
      <c r="B22" s="16" t="s">
        <v>172</v>
      </c>
      <c r="C22" s="16" t="s">
        <v>35</v>
      </c>
      <c r="D22" s="16">
        <v>50</v>
      </c>
      <c r="E22" s="16" t="s">
        <v>10</v>
      </c>
      <c r="F22" s="16">
        <v>4710</v>
      </c>
      <c r="G22" s="16">
        <v>4670</v>
      </c>
      <c r="H22" s="16">
        <v>4770</v>
      </c>
      <c r="I22" s="16">
        <v>4730</v>
      </c>
      <c r="J22" s="5">
        <f t="shared" si="0"/>
        <v>20</v>
      </c>
      <c r="K22" s="5">
        <f t="shared" si="1"/>
        <v>1000</v>
      </c>
      <c r="L22" s="16" t="s">
        <v>32</v>
      </c>
    </row>
    <row r="23" spans="1:12">
      <c r="A23" s="34">
        <v>45981</v>
      </c>
      <c r="B23" s="16" t="s">
        <v>186</v>
      </c>
      <c r="C23" s="16" t="s">
        <v>36</v>
      </c>
      <c r="D23" s="16">
        <v>1000</v>
      </c>
      <c r="E23" s="16" t="s">
        <v>10</v>
      </c>
      <c r="F23" s="16">
        <v>265.5</v>
      </c>
      <c r="G23" s="16">
        <v>264</v>
      </c>
      <c r="H23" s="16">
        <v>268</v>
      </c>
      <c r="I23" s="16">
        <v>266.8</v>
      </c>
      <c r="J23" s="5">
        <f t="shared" si="0"/>
        <v>1.3000000000000114</v>
      </c>
      <c r="K23" s="5">
        <f t="shared" si="1"/>
        <v>1300.0000000000114</v>
      </c>
      <c r="L23" s="16" t="s">
        <v>32</v>
      </c>
    </row>
    <row r="24" spans="1:12">
      <c r="A24" s="34">
        <v>45982</v>
      </c>
      <c r="B24" s="16" t="s">
        <v>42</v>
      </c>
      <c r="C24" s="16" t="s">
        <v>36</v>
      </c>
      <c r="D24" s="16">
        <v>20</v>
      </c>
      <c r="E24" s="16" t="s">
        <v>12</v>
      </c>
      <c r="F24" s="16">
        <v>122950</v>
      </c>
      <c r="G24" s="16">
        <v>123200</v>
      </c>
      <c r="H24" s="16">
        <v>122500</v>
      </c>
      <c r="I24" s="16">
        <v>122765</v>
      </c>
      <c r="J24" s="5">
        <f t="shared" si="0"/>
        <v>185</v>
      </c>
      <c r="K24" s="5">
        <f t="shared" si="1"/>
        <v>3700</v>
      </c>
      <c r="L24" s="16" t="s">
        <v>32</v>
      </c>
    </row>
    <row r="25" spans="1:12">
      <c r="A25" s="34">
        <v>45982</v>
      </c>
      <c r="B25" s="16" t="s">
        <v>181</v>
      </c>
      <c r="C25" s="16" t="s">
        <v>36</v>
      </c>
      <c r="D25" s="16">
        <v>250</v>
      </c>
      <c r="E25" s="16" t="s">
        <v>10</v>
      </c>
      <c r="F25" s="16">
        <v>410</v>
      </c>
      <c r="G25" s="16">
        <v>405</v>
      </c>
      <c r="H25" s="16">
        <v>417</v>
      </c>
      <c r="I25" s="16">
        <v>414.5</v>
      </c>
      <c r="J25" s="5">
        <f t="shared" si="0"/>
        <v>4.5</v>
      </c>
      <c r="K25" s="5">
        <f t="shared" si="1"/>
        <v>1125</v>
      </c>
      <c r="L25" s="16" t="s">
        <v>32</v>
      </c>
    </row>
    <row r="26" spans="1:12">
      <c r="A26" s="34">
        <v>45985</v>
      </c>
      <c r="B26" s="16" t="s">
        <v>42</v>
      </c>
      <c r="C26" s="16" t="s">
        <v>36</v>
      </c>
      <c r="D26" s="16">
        <v>20</v>
      </c>
      <c r="E26" s="16" t="s">
        <v>12</v>
      </c>
      <c r="F26" s="16">
        <v>123210</v>
      </c>
      <c r="G26" s="16">
        <v>123415</v>
      </c>
      <c r="H26" s="16">
        <v>122800</v>
      </c>
      <c r="I26" s="16">
        <v>123130</v>
      </c>
      <c r="J26" s="5">
        <f t="shared" si="0"/>
        <v>80</v>
      </c>
      <c r="K26" s="5">
        <f t="shared" si="1"/>
        <v>1600</v>
      </c>
      <c r="L26" s="16" t="s">
        <v>32</v>
      </c>
    </row>
    <row r="27" spans="1:12">
      <c r="A27" s="34">
        <v>45985</v>
      </c>
      <c r="B27" s="16" t="s">
        <v>186</v>
      </c>
      <c r="C27" s="16" t="s">
        <v>35</v>
      </c>
      <c r="D27" s="16">
        <v>1000</v>
      </c>
      <c r="E27" s="16" t="s">
        <v>12</v>
      </c>
      <c r="F27" s="16">
        <v>268</v>
      </c>
      <c r="G27" s="16">
        <v>270</v>
      </c>
      <c r="H27" s="16">
        <v>265</v>
      </c>
      <c r="I27" s="16">
        <v>270</v>
      </c>
      <c r="J27" s="5">
        <f t="shared" si="0"/>
        <v>-2</v>
      </c>
      <c r="K27" s="5">
        <f t="shared" si="1"/>
        <v>-2000</v>
      </c>
      <c r="L27" s="16" t="s">
        <v>33</v>
      </c>
    </row>
    <row r="28" spans="1:12">
      <c r="A28" s="34">
        <v>45986</v>
      </c>
      <c r="B28" s="16" t="s">
        <v>227</v>
      </c>
      <c r="C28" s="16" t="s">
        <v>36</v>
      </c>
      <c r="D28" s="16">
        <v>10</v>
      </c>
      <c r="E28" s="16" t="s">
        <v>10</v>
      </c>
      <c r="F28" s="16">
        <v>5230</v>
      </c>
      <c r="G28" s="16">
        <v>5330</v>
      </c>
      <c r="H28" s="16">
        <v>4140</v>
      </c>
      <c r="I28" s="16">
        <v>5140</v>
      </c>
      <c r="J28" s="5">
        <f t="shared" si="0"/>
        <v>-90</v>
      </c>
      <c r="K28" s="5">
        <f t="shared" si="1"/>
        <v>-900</v>
      </c>
      <c r="L28" s="16" t="s">
        <v>33</v>
      </c>
    </row>
    <row r="29" spans="1:12">
      <c r="A29" s="34">
        <v>45987</v>
      </c>
      <c r="B29" s="16" t="s">
        <v>174</v>
      </c>
      <c r="C29" s="16" t="s">
        <v>36</v>
      </c>
      <c r="D29" s="16">
        <v>1000</v>
      </c>
      <c r="E29" s="16" t="s">
        <v>10</v>
      </c>
      <c r="F29" s="16">
        <v>299</v>
      </c>
      <c r="G29" s="16">
        <v>297</v>
      </c>
      <c r="H29" s="16">
        <v>302</v>
      </c>
      <c r="I29" s="16">
        <v>299.5</v>
      </c>
      <c r="J29" s="5">
        <f t="shared" si="0"/>
        <v>0.5</v>
      </c>
      <c r="K29" s="5">
        <f t="shared" si="1"/>
        <v>500</v>
      </c>
      <c r="L29" s="16" t="s">
        <v>32</v>
      </c>
    </row>
    <row r="30" spans="1:12">
      <c r="A30" s="34">
        <v>45987</v>
      </c>
      <c r="B30" s="16" t="s">
        <v>181</v>
      </c>
      <c r="C30" s="16" t="s">
        <v>36</v>
      </c>
      <c r="D30" s="16">
        <v>250</v>
      </c>
      <c r="E30" s="16" t="s">
        <v>12</v>
      </c>
      <c r="F30" s="16">
        <v>413</v>
      </c>
      <c r="G30" s="16">
        <v>418</v>
      </c>
      <c r="H30" s="16">
        <v>405</v>
      </c>
      <c r="I30" s="16">
        <v>409</v>
      </c>
      <c r="J30" s="5">
        <f t="shared" si="0"/>
        <v>4</v>
      </c>
      <c r="K30" s="5">
        <f t="shared" si="1"/>
        <v>1000</v>
      </c>
      <c r="L30" s="16" t="s">
        <v>32</v>
      </c>
    </row>
    <row r="31" spans="1:12">
      <c r="A31" s="34">
        <v>45988</v>
      </c>
      <c r="B31" s="16" t="s">
        <v>182</v>
      </c>
      <c r="C31" s="16" t="s">
        <v>36</v>
      </c>
      <c r="D31" s="16">
        <v>50</v>
      </c>
      <c r="E31" s="16" t="s">
        <v>12</v>
      </c>
      <c r="F31" s="16">
        <v>2940</v>
      </c>
      <c r="G31" s="16">
        <v>2980</v>
      </c>
      <c r="H31" s="16">
        <v>2880</v>
      </c>
      <c r="I31" s="16">
        <v>2920</v>
      </c>
      <c r="J31" s="5">
        <f t="shared" si="0"/>
        <v>20</v>
      </c>
      <c r="K31" s="5">
        <f t="shared" si="1"/>
        <v>1000</v>
      </c>
      <c r="L31" s="16" t="s">
        <v>32</v>
      </c>
    </row>
    <row r="32" spans="1:12">
      <c r="A32" s="34">
        <v>45988</v>
      </c>
      <c r="B32" s="16" t="s">
        <v>181</v>
      </c>
      <c r="C32" s="16" t="s">
        <v>36</v>
      </c>
      <c r="D32" s="16">
        <v>250</v>
      </c>
      <c r="E32" s="16" t="s">
        <v>10</v>
      </c>
      <c r="F32" s="16">
        <v>410</v>
      </c>
      <c r="G32" s="16">
        <v>405</v>
      </c>
      <c r="H32" s="16">
        <v>415</v>
      </c>
      <c r="I32" s="16">
        <v>413.6</v>
      </c>
      <c r="J32" s="5">
        <f t="shared" si="0"/>
        <v>3.6000000000000227</v>
      </c>
      <c r="K32" s="5">
        <f t="shared" si="1"/>
        <v>900.00000000000568</v>
      </c>
      <c r="L32" s="16" t="s">
        <v>32</v>
      </c>
    </row>
    <row r="33" spans="1:12">
      <c r="A33" s="34">
        <v>45989</v>
      </c>
      <c r="B33" s="16" t="s">
        <v>37</v>
      </c>
      <c r="C33" s="16" t="s">
        <v>36</v>
      </c>
      <c r="D33" s="16">
        <v>10</v>
      </c>
      <c r="E33" s="16" t="s">
        <v>10</v>
      </c>
      <c r="F33" s="16">
        <v>168200</v>
      </c>
      <c r="G33" s="16">
        <v>167700</v>
      </c>
      <c r="H33" s="16">
        <v>168800</v>
      </c>
      <c r="I33" s="16">
        <v>168450</v>
      </c>
      <c r="J33" s="5">
        <f t="shared" si="0"/>
        <v>250</v>
      </c>
      <c r="K33" s="5">
        <f t="shared" si="1"/>
        <v>2500</v>
      </c>
      <c r="L33" s="16" t="s">
        <v>32</v>
      </c>
    </row>
    <row r="34" spans="1:12">
      <c r="A34" s="34">
        <v>45989</v>
      </c>
      <c r="B34" s="16" t="s">
        <v>172</v>
      </c>
      <c r="C34" s="16" t="s">
        <v>36</v>
      </c>
      <c r="D34" s="16">
        <v>50</v>
      </c>
      <c r="E34" s="16" t="s">
        <v>10</v>
      </c>
      <c r="F34" s="16">
        <v>4680</v>
      </c>
      <c r="G34" s="16">
        <v>4640</v>
      </c>
      <c r="H34" s="16">
        <v>4740</v>
      </c>
      <c r="I34" s="16">
        <v>4740</v>
      </c>
      <c r="J34" s="5">
        <f t="shared" si="0"/>
        <v>60</v>
      </c>
      <c r="K34" s="5">
        <f t="shared" si="1"/>
        <v>3000</v>
      </c>
      <c r="L34" s="16" t="s">
        <v>32</v>
      </c>
    </row>
    <row r="35" spans="1:12">
      <c r="A35" s="34">
        <v>45989</v>
      </c>
      <c r="B35" s="16" t="s">
        <v>181</v>
      </c>
      <c r="C35" s="16" t="s">
        <v>36</v>
      </c>
      <c r="D35" s="16">
        <v>250</v>
      </c>
      <c r="E35" s="16" t="s">
        <v>10</v>
      </c>
      <c r="F35" s="16">
        <v>413</v>
      </c>
      <c r="G35" s="16">
        <v>409</v>
      </c>
      <c r="H35" s="16">
        <v>419</v>
      </c>
      <c r="I35" s="16">
        <v>417.5</v>
      </c>
      <c r="J35" s="5">
        <f t="shared" si="0"/>
        <v>4.5</v>
      </c>
      <c r="K35" s="5">
        <f t="shared" si="1"/>
        <v>1125</v>
      </c>
      <c r="L35" s="16" t="s">
        <v>32</v>
      </c>
    </row>
    <row r="36" spans="1:12">
      <c r="A36" s="34">
        <v>45989</v>
      </c>
      <c r="B36" s="16" t="s">
        <v>186</v>
      </c>
      <c r="C36" s="16" t="s">
        <v>36</v>
      </c>
      <c r="D36" s="16">
        <v>1000</v>
      </c>
      <c r="E36" s="16" t="s">
        <v>10</v>
      </c>
      <c r="F36" s="16">
        <v>272.2</v>
      </c>
      <c r="G36" s="16">
        <v>270.60000000000002</v>
      </c>
      <c r="H36" s="16">
        <v>274</v>
      </c>
      <c r="I36" s="16">
        <v>273.75</v>
      </c>
      <c r="J36" s="5">
        <f t="shared" si="0"/>
        <v>1.5500000000000114</v>
      </c>
      <c r="K36" s="5">
        <f t="shared" si="1"/>
        <v>1550.0000000000114</v>
      </c>
      <c r="L36" s="16" t="s">
        <v>32</v>
      </c>
    </row>
    <row r="37" spans="1:12">
      <c r="A37" s="34"/>
      <c r="B37" s="16"/>
      <c r="C37" s="16"/>
      <c r="D37" s="16"/>
      <c r="F37" s="16"/>
      <c r="G37" s="16"/>
      <c r="H37" s="16"/>
      <c r="I37" s="16"/>
      <c r="J37" s="5"/>
      <c r="K37" s="5"/>
      <c r="L37" s="16"/>
    </row>
    <row r="39" spans="1:12">
      <c r="F39" s="36" t="s">
        <v>228</v>
      </c>
      <c r="G39" s="37"/>
      <c r="H39" s="37"/>
      <c r="I39" s="37"/>
      <c r="J39" s="37"/>
      <c r="K39" s="37"/>
      <c r="L39" s="38"/>
    </row>
    <row r="40" spans="1:12" ht="17.25" customHeight="1">
      <c r="F40" s="18" t="s">
        <v>21</v>
      </c>
      <c r="G40" s="7" t="s">
        <v>22</v>
      </c>
      <c r="H40" s="7" t="s">
        <v>23</v>
      </c>
      <c r="I40" s="7" t="s">
        <v>24</v>
      </c>
      <c r="J40" s="7" t="s">
        <v>25</v>
      </c>
      <c r="K40" s="7" t="s">
        <v>26</v>
      </c>
      <c r="L40" s="8" t="s">
        <v>27</v>
      </c>
    </row>
    <row r="41" spans="1:12">
      <c r="F41" s="19" t="s">
        <v>155</v>
      </c>
      <c r="G41" s="9">
        <v>35</v>
      </c>
      <c r="H41" s="9"/>
      <c r="I41" s="9">
        <v>35</v>
      </c>
      <c r="J41" s="10">
        <v>26</v>
      </c>
      <c r="K41" s="11">
        <f t="shared" ref="K41" si="2">+J41/I41</f>
        <v>0.74285714285714288</v>
      </c>
      <c r="L41" s="12">
        <v>26250</v>
      </c>
    </row>
    <row r="42" spans="1:12">
      <c r="F42" s="20"/>
      <c r="G42" s="13"/>
      <c r="H42" s="13"/>
      <c r="I42" s="13"/>
      <c r="J42" s="13"/>
      <c r="K42" s="14"/>
      <c r="L42" s="15"/>
    </row>
  </sheetData>
  <mergeCells count="1">
    <mergeCell ref="F39:L39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L37"/>
  <sheetViews>
    <sheetView topLeftCell="A16" workbookViewId="0">
      <selection activeCell="F34" sqref="F34:L37"/>
    </sheetView>
  </sheetViews>
  <sheetFormatPr defaultRowHeight="15"/>
  <cols>
    <col min="1" max="1" width="10.7109375" customWidth="1"/>
    <col min="2" max="2" width="13.5703125" customWidth="1"/>
    <col min="3" max="3" width="12.28515625" customWidth="1"/>
    <col min="4" max="4" width="11.42578125" customWidth="1"/>
    <col min="5" max="5" width="12.85546875" customWidth="1"/>
    <col min="6" max="6" width="20.42578125" customWidth="1"/>
    <col min="7" max="7" width="12" customWidth="1"/>
    <col min="9" max="9" width="12" customWidth="1"/>
    <col min="10" max="10" width="10.42578125" customWidth="1"/>
    <col min="11" max="11" width="13.42578125" customWidth="1"/>
    <col min="12" max="12" width="13.28515625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45992</v>
      </c>
      <c r="B2" s="16" t="s">
        <v>174</v>
      </c>
      <c r="C2" s="16" t="s">
        <v>36</v>
      </c>
      <c r="D2" s="16">
        <v>1000</v>
      </c>
      <c r="E2" s="16" t="s">
        <v>10</v>
      </c>
      <c r="F2" s="16">
        <v>304.5</v>
      </c>
      <c r="G2" s="16">
        <v>302.5</v>
      </c>
      <c r="H2" s="16">
        <v>307</v>
      </c>
      <c r="I2" s="16">
        <v>306.25</v>
      </c>
      <c r="J2" s="5">
        <f t="shared" ref="J2:J32" si="0">IF(E2="BUY",I2-F2,F2-I2)</f>
        <v>1.75</v>
      </c>
      <c r="K2" s="5">
        <f t="shared" ref="K2:K32" si="1">(J2*D2)</f>
        <v>1750</v>
      </c>
      <c r="L2" s="16" t="s">
        <v>32</v>
      </c>
    </row>
    <row r="3" spans="1:12">
      <c r="A3" s="34">
        <v>45992</v>
      </c>
      <c r="B3" s="16" t="s">
        <v>177</v>
      </c>
      <c r="C3" s="16" t="s">
        <v>36</v>
      </c>
      <c r="D3" s="16">
        <v>10</v>
      </c>
      <c r="E3" s="16" t="s">
        <v>10</v>
      </c>
      <c r="F3" s="16">
        <v>5310</v>
      </c>
      <c r="G3" s="16">
        <v>5240</v>
      </c>
      <c r="H3" s="16">
        <v>5430</v>
      </c>
      <c r="I3" s="16">
        <v>5385</v>
      </c>
      <c r="J3" s="5">
        <f t="shared" si="0"/>
        <v>75</v>
      </c>
      <c r="K3" s="5">
        <f t="shared" si="1"/>
        <v>750</v>
      </c>
      <c r="L3" s="16" t="s">
        <v>32</v>
      </c>
    </row>
    <row r="4" spans="1:12">
      <c r="A4" s="34">
        <v>45993</v>
      </c>
      <c r="B4" s="16" t="s">
        <v>177</v>
      </c>
      <c r="C4" s="16" t="s">
        <v>36</v>
      </c>
      <c r="D4" s="16">
        <v>10</v>
      </c>
      <c r="E4" s="16" t="s">
        <v>10</v>
      </c>
      <c r="F4" s="16">
        <v>5330</v>
      </c>
      <c r="G4" s="16">
        <v>5240</v>
      </c>
      <c r="H4" s="16">
        <v>5450</v>
      </c>
      <c r="I4" s="16">
        <v>5408</v>
      </c>
      <c r="J4" s="5">
        <f t="shared" si="0"/>
        <v>78</v>
      </c>
      <c r="K4" s="5">
        <f t="shared" si="1"/>
        <v>780</v>
      </c>
      <c r="L4" s="16" t="s">
        <v>32</v>
      </c>
    </row>
    <row r="5" spans="1:12">
      <c r="A5" s="34">
        <v>45993</v>
      </c>
      <c r="B5" s="16" t="s">
        <v>174</v>
      </c>
      <c r="C5" s="16" t="s">
        <v>36</v>
      </c>
      <c r="D5" s="16">
        <v>1000</v>
      </c>
      <c r="E5" s="16" t="s">
        <v>12</v>
      </c>
      <c r="F5" s="16">
        <v>308</v>
      </c>
      <c r="G5" s="16">
        <v>309.5</v>
      </c>
      <c r="H5" s="16">
        <v>306</v>
      </c>
      <c r="I5" s="16">
        <v>306.75</v>
      </c>
      <c r="J5" s="5">
        <f t="shared" si="0"/>
        <v>1.25</v>
      </c>
      <c r="K5" s="5">
        <f t="shared" si="1"/>
        <v>1250</v>
      </c>
      <c r="L5" s="16" t="s">
        <v>32</v>
      </c>
    </row>
    <row r="6" spans="1:12">
      <c r="A6" s="34">
        <v>45994</v>
      </c>
      <c r="B6" s="16" t="s">
        <v>174</v>
      </c>
      <c r="C6" s="16" t="s">
        <v>36</v>
      </c>
      <c r="D6" s="16">
        <v>1000</v>
      </c>
      <c r="E6" s="16" t="s">
        <v>10</v>
      </c>
      <c r="F6" s="16">
        <v>309</v>
      </c>
      <c r="G6" s="16">
        <v>307</v>
      </c>
      <c r="H6" s="16">
        <v>312</v>
      </c>
      <c r="I6" s="16">
        <v>309.7</v>
      </c>
      <c r="J6" s="5">
        <f t="shared" si="0"/>
        <v>0.69999999999998863</v>
      </c>
      <c r="K6" s="5">
        <f t="shared" si="1"/>
        <v>699.99999999998863</v>
      </c>
      <c r="L6" s="16" t="s">
        <v>32</v>
      </c>
    </row>
    <row r="7" spans="1:12">
      <c r="A7" s="34">
        <v>45995</v>
      </c>
      <c r="B7" s="16" t="s">
        <v>174</v>
      </c>
      <c r="C7" s="16" t="s">
        <v>36</v>
      </c>
      <c r="D7" s="16">
        <v>1000</v>
      </c>
      <c r="E7" s="16" t="s">
        <v>10</v>
      </c>
      <c r="F7" s="16">
        <v>306.8</v>
      </c>
      <c r="G7" s="16">
        <v>305.39999999999998</v>
      </c>
      <c r="H7" s="16">
        <v>309</v>
      </c>
      <c r="I7" s="16">
        <v>308.25</v>
      </c>
      <c r="J7" s="5">
        <f t="shared" si="0"/>
        <v>1.4499999999999886</v>
      </c>
      <c r="K7" s="5">
        <f t="shared" si="1"/>
        <v>1449.9999999999886</v>
      </c>
      <c r="L7" s="16" t="s">
        <v>32</v>
      </c>
    </row>
    <row r="8" spans="1:12">
      <c r="A8" s="34">
        <v>45995</v>
      </c>
      <c r="B8" s="16" t="s">
        <v>177</v>
      </c>
      <c r="C8" s="16" t="s">
        <v>36</v>
      </c>
      <c r="D8" s="16">
        <v>10</v>
      </c>
      <c r="E8" s="16" t="s">
        <v>10</v>
      </c>
      <c r="F8" s="16">
        <v>5340</v>
      </c>
      <c r="G8" s="16">
        <v>5280</v>
      </c>
      <c r="H8" s="16">
        <v>5440</v>
      </c>
      <c r="I8" s="16">
        <v>5405</v>
      </c>
      <c r="J8" s="5">
        <f t="shared" si="0"/>
        <v>65</v>
      </c>
      <c r="K8" s="5">
        <f t="shared" si="1"/>
        <v>650</v>
      </c>
      <c r="L8" s="16" t="s">
        <v>32</v>
      </c>
    </row>
    <row r="9" spans="1:12">
      <c r="A9" s="34">
        <v>45999</v>
      </c>
      <c r="B9" s="16" t="s">
        <v>174</v>
      </c>
      <c r="C9" s="16" t="s">
        <v>36</v>
      </c>
      <c r="D9" s="16">
        <v>1000</v>
      </c>
      <c r="E9" s="16" t="s">
        <v>12</v>
      </c>
      <c r="F9" s="16">
        <v>312.5</v>
      </c>
      <c r="G9" s="16">
        <v>314</v>
      </c>
      <c r="H9" s="16">
        <v>310</v>
      </c>
      <c r="I9" s="16">
        <v>311.25</v>
      </c>
      <c r="J9" s="5">
        <f t="shared" si="0"/>
        <v>1.25</v>
      </c>
      <c r="K9" s="5">
        <f t="shared" si="1"/>
        <v>1250</v>
      </c>
      <c r="L9" s="16" t="s">
        <v>32</v>
      </c>
    </row>
    <row r="10" spans="1:12">
      <c r="A10" s="30">
        <v>46000</v>
      </c>
      <c r="B10" s="16" t="s">
        <v>174</v>
      </c>
      <c r="C10" s="16" t="s">
        <v>36</v>
      </c>
      <c r="D10" s="16">
        <v>1000</v>
      </c>
      <c r="E10" s="16" t="s">
        <v>12</v>
      </c>
      <c r="F10" s="16">
        <v>311.5</v>
      </c>
      <c r="G10" s="16">
        <v>313.5</v>
      </c>
      <c r="H10" s="16">
        <v>309</v>
      </c>
      <c r="I10" s="16">
        <v>310.7</v>
      </c>
      <c r="J10" s="5">
        <f t="shared" si="0"/>
        <v>0.80000000000001137</v>
      </c>
      <c r="K10" s="5">
        <f t="shared" si="1"/>
        <v>800.00000000001137</v>
      </c>
      <c r="L10" s="16" t="s">
        <v>32</v>
      </c>
    </row>
    <row r="11" spans="1:12">
      <c r="A11" s="30">
        <v>46001</v>
      </c>
      <c r="B11" s="16" t="s">
        <v>174</v>
      </c>
      <c r="C11" s="16" t="s">
        <v>36</v>
      </c>
      <c r="D11" s="16">
        <v>1000</v>
      </c>
      <c r="E11" s="16" t="s">
        <v>12</v>
      </c>
      <c r="F11" s="16">
        <v>311</v>
      </c>
      <c r="G11" s="16">
        <v>313</v>
      </c>
      <c r="H11" s="16">
        <v>308</v>
      </c>
      <c r="I11" s="16">
        <v>310.3</v>
      </c>
      <c r="J11" s="5">
        <f t="shared" si="0"/>
        <v>0.69999999999998863</v>
      </c>
      <c r="K11" s="5">
        <f t="shared" si="1"/>
        <v>699.99999999998863</v>
      </c>
      <c r="L11" s="16" t="s">
        <v>32</v>
      </c>
    </row>
    <row r="12" spans="1:12">
      <c r="A12" s="30">
        <v>46002</v>
      </c>
      <c r="B12" s="16" t="s">
        <v>186</v>
      </c>
      <c r="C12" s="16" t="s">
        <v>36</v>
      </c>
      <c r="D12" s="16">
        <v>1000</v>
      </c>
      <c r="E12" s="16" t="s">
        <v>10</v>
      </c>
      <c r="F12" s="16">
        <v>279.2</v>
      </c>
      <c r="G12" s="16">
        <v>277</v>
      </c>
      <c r="H12" s="16">
        <v>283</v>
      </c>
      <c r="I12" s="16">
        <v>281</v>
      </c>
      <c r="J12" s="5">
        <f t="shared" si="0"/>
        <v>1.8000000000000114</v>
      </c>
      <c r="K12" s="5">
        <f t="shared" si="1"/>
        <v>1800.0000000000114</v>
      </c>
      <c r="L12" s="16" t="s">
        <v>32</v>
      </c>
    </row>
    <row r="13" spans="1:12">
      <c r="A13" s="30">
        <v>46002</v>
      </c>
      <c r="B13" s="16" t="s">
        <v>42</v>
      </c>
      <c r="C13" s="16" t="s">
        <v>36</v>
      </c>
      <c r="D13" s="16">
        <v>20</v>
      </c>
      <c r="E13" s="16" t="s">
        <v>10</v>
      </c>
      <c r="F13" s="16">
        <v>129550</v>
      </c>
      <c r="G13" s="16">
        <v>129250</v>
      </c>
      <c r="H13" s="16">
        <v>129900</v>
      </c>
      <c r="I13" s="16">
        <v>129775</v>
      </c>
      <c r="J13" s="5">
        <f t="shared" si="0"/>
        <v>225</v>
      </c>
      <c r="K13" s="5">
        <f t="shared" si="1"/>
        <v>4500</v>
      </c>
      <c r="L13" s="16" t="s">
        <v>32</v>
      </c>
    </row>
    <row r="14" spans="1:12">
      <c r="A14" s="30">
        <v>46003</v>
      </c>
      <c r="B14" s="16" t="s">
        <v>177</v>
      </c>
      <c r="C14" s="16" t="s">
        <v>36</v>
      </c>
      <c r="D14" s="16">
        <v>10</v>
      </c>
      <c r="E14" s="16" t="s">
        <v>12</v>
      </c>
      <c r="F14" s="16">
        <v>5220</v>
      </c>
      <c r="G14" s="16">
        <v>5320</v>
      </c>
      <c r="H14" s="16">
        <v>5100</v>
      </c>
      <c r="I14" s="16">
        <v>5194</v>
      </c>
      <c r="J14" s="5">
        <f t="shared" si="0"/>
        <v>26</v>
      </c>
      <c r="K14" s="5">
        <f t="shared" si="1"/>
        <v>260</v>
      </c>
      <c r="L14" s="16" t="s">
        <v>32</v>
      </c>
    </row>
    <row r="15" spans="1:12">
      <c r="A15" s="30">
        <v>46006</v>
      </c>
      <c r="B15" s="16" t="s">
        <v>182</v>
      </c>
      <c r="C15" s="16" t="s">
        <v>35</v>
      </c>
      <c r="D15" s="16">
        <v>50</v>
      </c>
      <c r="E15" s="16" t="s">
        <v>10</v>
      </c>
      <c r="F15" s="16">
        <v>2970</v>
      </c>
      <c r="G15" s="16">
        <v>2930</v>
      </c>
      <c r="H15" s="16">
        <v>3040</v>
      </c>
      <c r="I15" s="16">
        <v>2980</v>
      </c>
      <c r="J15" s="5">
        <f t="shared" si="0"/>
        <v>10</v>
      </c>
      <c r="K15" s="5">
        <f t="shared" si="1"/>
        <v>500</v>
      </c>
      <c r="L15" s="16" t="s">
        <v>32</v>
      </c>
    </row>
    <row r="16" spans="1:12">
      <c r="A16" s="30">
        <v>46006</v>
      </c>
      <c r="B16" s="16" t="s">
        <v>186</v>
      </c>
      <c r="C16" s="16" t="s">
        <v>36</v>
      </c>
      <c r="D16" s="16">
        <v>1000</v>
      </c>
      <c r="E16" s="16" t="s">
        <v>12</v>
      </c>
      <c r="F16" s="16">
        <v>281</v>
      </c>
      <c r="G16" s="16">
        <v>283</v>
      </c>
      <c r="H16" s="16">
        <v>278</v>
      </c>
      <c r="I16" s="16">
        <v>279.60000000000002</v>
      </c>
      <c r="J16" s="5">
        <f t="shared" si="0"/>
        <v>1.3999999999999773</v>
      </c>
      <c r="K16" s="5">
        <f t="shared" si="1"/>
        <v>1399.9999999999773</v>
      </c>
      <c r="L16" s="16" t="s">
        <v>32</v>
      </c>
    </row>
    <row r="17" spans="1:12">
      <c r="A17" s="30">
        <v>46006</v>
      </c>
      <c r="B17" s="16" t="s">
        <v>226</v>
      </c>
      <c r="C17" s="16" t="s">
        <v>36</v>
      </c>
      <c r="D17" s="16">
        <v>1</v>
      </c>
      <c r="E17" s="16" t="s">
        <v>12</v>
      </c>
      <c r="F17" s="16">
        <v>199200</v>
      </c>
      <c r="G17" s="16">
        <v>200000</v>
      </c>
      <c r="H17" s="16">
        <v>198000</v>
      </c>
      <c r="I17" s="16">
        <v>198200</v>
      </c>
      <c r="J17" s="5">
        <f t="shared" si="0"/>
        <v>1000</v>
      </c>
      <c r="K17" s="5">
        <f t="shared" si="1"/>
        <v>1000</v>
      </c>
      <c r="L17" s="16" t="s">
        <v>32</v>
      </c>
    </row>
    <row r="18" spans="1:12">
      <c r="A18" s="30">
        <v>46007</v>
      </c>
      <c r="B18" s="16" t="s">
        <v>177</v>
      </c>
      <c r="C18" s="16" t="s">
        <v>36</v>
      </c>
      <c r="D18" s="16">
        <v>10</v>
      </c>
      <c r="E18" s="16" t="s">
        <v>12</v>
      </c>
      <c r="F18" s="16">
        <v>5110</v>
      </c>
      <c r="G18" s="16">
        <v>5160</v>
      </c>
      <c r="H18" s="16">
        <v>5030</v>
      </c>
      <c r="I18" s="16">
        <v>5053</v>
      </c>
      <c r="J18" s="5">
        <f t="shared" si="0"/>
        <v>57</v>
      </c>
      <c r="K18" s="5">
        <f t="shared" si="1"/>
        <v>570</v>
      </c>
      <c r="L18" s="16" t="s">
        <v>32</v>
      </c>
    </row>
    <row r="19" spans="1:12">
      <c r="A19" s="30">
        <v>46007</v>
      </c>
      <c r="B19" s="16" t="s">
        <v>186</v>
      </c>
      <c r="C19" s="16" t="s">
        <v>36</v>
      </c>
      <c r="D19" s="16">
        <v>1000</v>
      </c>
      <c r="E19" s="16" t="s">
        <v>12</v>
      </c>
      <c r="F19" s="16">
        <v>281</v>
      </c>
      <c r="G19" s="16">
        <v>283</v>
      </c>
      <c r="H19" s="16">
        <v>278</v>
      </c>
      <c r="I19" s="16">
        <v>280.2</v>
      </c>
      <c r="J19" s="5">
        <f t="shared" si="0"/>
        <v>0.80000000000001137</v>
      </c>
      <c r="K19" s="5">
        <f t="shared" si="1"/>
        <v>800.00000000001137</v>
      </c>
      <c r="L19" s="16" t="s">
        <v>32</v>
      </c>
    </row>
    <row r="20" spans="1:12">
      <c r="A20" s="30">
        <v>46007</v>
      </c>
      <c r="B20" s="16" t="s">
        <v>181</v>
      </c>
      <c r="C20" s="16" t="s">
        <v>36</v>
      </c>
      <c r="D20" s="16">
        <v>250</v>
      </c>
      <c r="E20" s="16" t="s">
        <v>10</v>
      </c>
      <c r="F20" s="16">
        <v>358</v>
      </c>
      <c r="G20" s="16">
        <v>353</v>
      </c>
      <c r="H20" s="16">
        <v>365</v>
      </c>
      <c r="I20" s="16">
        <v>362.8</v>
      </c>
      <c r="J20" s="5">
        <f t="shared" si="0"/>
        <v>4.8000000000000114</v>
      </c>
      <c r="K20" s="5">
        <f t="shared" si="1"/>
        <v>1200.0000000000027</v>
      </c>
      <c r="L20" s="16" t="s">
        <v>32</v>
      </c>
    </row>
    <row r="21" spans="1:12">
      <c r="A21" s="30">
        <v>46008</v>
      </c>
      <c r="B21" s="16" t="s">
        <v>181</v>
      </c>
      <c r="C21" s="16" t="s">
        <v>36</v>
      </c>
      <c r="D21" s="16">
        <v>250</v>
      </c>
      <c r="E21" s="16" t="s">
        <v>10</v>
      </c>
      <c r="F21" s="16">
        <v>363</v>
      </c>
      <c r="G21" s="16">
        <v>355</v>
      </c>
      <c r="H21" s="16">
        <v>370</v>
      </c>
      <c r="I21" s="16">
        <v>365</v>
      </c>
      <c r="J21" s="5">
        <f t="shared" si="0"/>
        <v>2</v>
      </c>
      <c r="K21" s="5">
        <f t="shared" si="1"/>
        <v>500</v>
      </c>
      <c r="L21" s="16" t="s">
        <v>32</v>
      </c>
    </row>
    <row r="22" spans="1:12">
      <c r="A22" s="30">
        <v>46009</v>
      </c>
      <c r="B22" s="16" t="s">
        <v>181</v>
      </c>
      <c r="C22" s="16" t="s">
        <v>36</v>
      </c>
      <c r="D22" s="16">
        <v>250</v>
      </c>
      <c r="E22" s="16" t="s">
        <v>10</v>
      </c>
      <c r="F22" s="16">
        <v>370</v>
      </c>
      <c r="G22" s="16">
        <v>262</v>
      </c>
      <c r="H22" s="16">
        <v>380</v>
      </c>
      <c r="I22" s="16">
        <v>376.6</v>
      </c>
      <c r="J22" s="5">
        <f t="shared" si="0"/>
        <v>6.6000000000000227</v>
      </c>
      <c r="K22" s="5">
        <f t="shared" si="1"/>
        <v>1650.0000000000057</v>
      </c>
      <c r="L22" s="16" t="s">
        <v>32</v>
      </c>
    </row>
    <row r="23" spans="1:12">
      <c r="A23" s="30">
        <v>46010</v>
      </c>
      <c r="B23" s="16" t="s">
        <v>174</v>
      </c>
      <c r="C23" s="16" t="s">
        <v>36</v>
      </c>
      <c r="D23" s="16">
        <v>1000</v>
      </c>
      <c r="E23" s="16" t="s">
        <v>10</v>
      </c>
      <c r="F23" s="16">
        <v>301.5</v>
      </c>
      <c r="G23" s="16">
        <v>300</v>
      </c>
      <c r="H23" s="16">
        <v>304</v>
      </c>
      <c r="I23" s="16">
        <v>303.10000000000002</v>
      </c>
      <c r="J23" s="5">
        <f t="shared" si="0"/>
        <v>1.6000000000000227</v>
      </c>
      <c r="K23" s="5">
        <f t="shared" si="1"/>
        <v>1600.0000000000227</v>
      </c>
      <c r="L23" s="16" t="s">
        <v>32</v>
      </c>
    </row>
    <row r="24" spans="1:12">
      <c r="A24" s="30">
        <v>46010</v>
      </c>
      <c r="B24" s="16" t="s">
        <v>177</v>
      </c>
      <c r="C24" s="16" t="s">
        <v>36</v>
      </c>
      <c r="D24" s="16">
        <v>10</v>
      </c>
      <c r="E24" s="16" t="s">
        <v>10</v>
      </c>
      <c r="F24" s="16">
        <v>5100</v>
      </c>
      <c r="G24" s="16">
        <v>5030</v>
      </c>
      <c r="H24" s="16">
        <v>5200</v>
      </c>
      <c r="I24" s="16">
        <v>5185</v>
      </c>
      <c r="J24" s="5">
        <f t="shared" si="0"/>
        <v>85</v>
      </c>
      <c r="K24" s="5">
        <f t="shared" si="1"/>
        <v>850</v>
      </c>
      <c r="L24" s="16" t="s">
        <v>32</v>
      </c>
    </row>
    <row r="25" spans="1:12">
      <c r="A25" s="30">
        <v>46013</v>
      </c>
      <c r="B25" s="16" t="s">
        <v>174</v>
      </c>
      <c r="C25" s="16" t="s">
        <v>36</v>
      </c>
      <c r="D25" s="16">
        <v>1000</v>
      </c>
      <c r="E25" s="16" t="s">
        <v>10</v>
      </c>
      <c r="F25" s="16">
        <v>303.3</v>
      </c>
      <c r="G25" s="16">
        <v>301.60000000000002</v>
      </c>
      <c r="H25" s="16">
        <v>306</v>
      </c>
      <c r="I25" s="16">
        <v>301.60000000000002</v>
      </c>
      <c r="J25" s="5">
        <f t="shared" si="0"/>
        <v>-1.6999999999999886</v>
      </c>
      <c r="K25" s="5">
        <f t="shared" si="1"/>
        <v>-1699.9999999999886</v>
      </c>
      <c r="L25" s="16" t="s">
        <v>33</v>
      </c>
    </row>
    <row r="26" spans="1:12">
      <c r="A26" s="30">
        <v>46014</v>
      </c>
      <c r="B26" s="16" t="s">
        <v>174</v>
      </c>
      <c r="C26" s="16" t="s">
        <v>36</v>
      </c>
      <c r="D26" s="16">
        <v>1000</v>
      </c>
      <c r="E26" s="16" t="s">
        <v>10</v>
      </c>
      <c r="F26" s="16">
        <v>304.5</v>
      </c>
      <c r="G26" s="16">
        <v>302.5</v>
      </c>
      <c r="H26" s="16">
        <v>307</v>
      </c>
      <c r="I26" s="16">
        <v>306.2</v>
      </c>
      <c r="J26" s="5">
        <f t="shared" si="0"/>
        <v>1.6999999999999886</v>
      </c>
      <c r="K26" s="5">
        <f t="shared" si="1"/>
        <v>1699.9999999999886</v>
      </c>
      <c r="L26" s="16" t="s">
        <v>32</v>
      </c>
    </row>
    <row r="27" spans="1:12">
      <c r="A27" s="30">
        <v>46015</v>
      </c>
      <c r="B27" s="16" t="s">
        <v>174</v>
      </c>
      <c r="C27" s="16" t="s">
        <v>36</v>
      </c>
      <c r="D27" s="16">
        <v>1000</v>
      </c>
      <c r="E27" s="16" t="s">
        <v>10</v>
      </c>
      <c r="F27" s="16">
        <v>306</v>
      </c>
      <c r="G27" s="16">
        <v>304</v>
      </c>
      <c r="H27" s="16">
        <v>309</v>
      </c>
      <c r="I27" s="16">
        <v>304</v>
      </c>
      <c r="J27" s="5">
        <f t="shared" si="0"/>
        <v>-2</v>
      </c>
      <c r="K27" s="5">
        <f t="shared" si="1"/>
        <v>-2000</v>
      </c>
      <c r="L27" s="16" t="s">
        <v>33</v>
      </c>
    </row>
    <row r="28" spans="1:12">
      <c r="A28" s="30">
        <v>46017</v>
      </c>
      <c r="B28" s="16" t="s">
        <v>174</v>
      </c>
      <c r="C28" s="16" t="s">
        <v>36</v>
      </c>
      <c r="D28" s="16">
        <v>1000</v>
      </c>
      <c r="E28" s="16" t="s">
        <v>12</v>
      </c>
      <c r="F28" s="16">
        <v>311.3</v>
      </c>
      <c r="G28" s="16">
        <v>313.3</v>
      </c>
      <c r="H28" s="16">
        <v>308</v>
      </c>
      <c r="I28" s="16">
        <v>312</v>
      </c>
      <c r="J28" s="5">
        <f t="shared" si="0"/>
        <v>-0.69999999999998863</v>
      </c>
      <c r="K28" s="5">
        <f t="shared" si="1"/>
        <v>-699.99999999998863</v>
      </c>
      <c r="L28" s="16" t="s">
        <v>33</v>
      </c>
    </row>
    <row r="29" spans="1:12">
      <c r="A29" s="30">
        <v>46020</v>
      </c>
      <c r="B29" s="16" t="s">
        <v>174</v>
      </c>
      <c r="C29" s="16" t="s">
        <v>36</v>
      </c>
      <c r="D29" s="16">
        <v>1000</v>
      </c>
      <c r="E29" s="16" t="s">
        <v>10</v>
      </c>
      <c r="F29" s="16">
        <v>305.14999999999998</v>
      </c>
      <c r="G29" s="16">
        <v>303</v>
      </c>
      <c r="H29" s="16">
        <v>309</v>
      </c>
      <c r="I29" s="16">
        <v>306.10000000000002</v>
      </c>
      <c r="J29" s="5">
        <f t="shared" si="0"/>
        <v>0.95000000000004547</v>
      </c>
      <c r="K29" s="5">
        <f t="shared" si="1"/>
        <v>950.00000000004547</v>
      </c>
      <c r="L29" s="16" t="s">
        <v>32</v>
      </c>
    </row>
    <row r="30" spans="1:12">
      <c r="A30" s="30">
        <v>46021</v>
      </c>
      <c r="B30" s="16" t="s">
        <v>177</v>
      </c>
      <c r="C30" s="16" t="s">
        <v>35</v>
      </c>
      <c r="D30" s="16">
        <v>10</v>
      </c>
      <c r="E30" s="16" t="s">
        <v>10</v>
      </c>
      <c r="F30" s="16">
        <v>5250</v>
      </c>
      <c r="G30" s="16">
        <v>5170</v>
      </c>
      <c r="H30" s="16">
        <v>5350</v>
      </c>
      <c r="I30" s="16">
        <v>5280</v>
      </c>
      <c r="J30" s="5">
        <f t="shared" si="0"/>
        <v>30</v>
      </c>
      <c r="K30" s="5">
        <f t="shared" si="1"/>
        <v>300</v>
      </c>
      <c r="L30" s="16" t="s">
        <v>32</v>
      </c>
    </row>
    <row r="31" spans="1:12">
      <c r="A31" s="30">
        <v>46022</v>
      </c>
      <c r="B31" s="16" t="s">
        <v>174</v>
      </c>
      <c r="C31" s="16" t="s">
        <v>36</v>
      </c>
      <c r="D31" s="16">
        <v>1000</v>
      </c>
      <c r="E31" s="16" t="s">
        <v>12</v>
      </c>
      <c r="F31" s="16">
        <v>307</v>
      </c>
      <c r="G31" s="16">
        <v>309</v>
      </c>
      <c r="H31" s="16">
        <v>304</v>
      </c>
      <c r="I31" s="16">
        <v>306.5</v>
      </c>
      <c r="J31" s="5">
        <f t="shared" si="0"/>
        <v>0.5</v>
      </c>
      <c r="K31" s="5">
        <f t="shared" si="1"/>
        <v>500</v>
      </c>
      <c r="L31" s="16" t="s">
        <v>32</v>
      </c>
    </row>
    <row r="32" spans="1:12">
      <c r="A32" s="30">
        <v>46387</v>
      </c>
      <c r="B32" s="16" t="s">
        <v>186</v>
      </c>
      <c r="C32" s="16" t="s">
        <v>35</v>
      </c>
      <c r="D32" s="16">
        <v>1000</v>
      </c>
      <c r="E32" s="16" t="s">
        <v>12</v>
      </c>
      <c r="F32" s="16">
        <v>298.5</v>
      </c>
      <c r="G32" s="16">
        <v>301.5</v>
      </c>
      <c r="H32" s="16">
        <v>296</v>
      </c>
      <c r="I32" s="16">
        <v>296.5</v>
      </c>
      <c r="J32" s="5">
        <f t="shared" si="0"/>
        <v>2</v>
      </c>
      <c r="K32" s="5">
        <f t="shared" si="1"/>
        <v>2000</v>
      </c>
      <c r="L32" s="16" t="s">
        <v>32</v>
      </c>
    </row>
    <row r="34" spans="6:12">
      <c r="F34" s="36" t="s">
        <v>229</v>
      </c>
      <c r="G34" s="37"/>
      <c r="H34" s="37"/>
      <c r="I34" s="37"/>
      <c r="J34" s="37"/>
      <c r="K34" s="37"/>
      <c r="L34" s="38"/>
    </row>
    <row r="35" spans="6:12" ht="30">
      <c r="F35" s="18" t="s">
        <v>21</v>
      </c>
      <c r="G35" s="7" t="s">
        <v>22</v>
      </c>
      <c r="H35" s="7" t="s">
        <v>23</v>
      </c>
      <c r="I35" s="7" t="s">
        <v>24</v>
      </c>
      <c r="J35" s="7" t="s">
        <v>25</v>
      </c>
      <c r="K35" s="7" t="s">
        <v>26</v>
      </c>
      <c r="L35" s="8" t="s">
        <v>27</v>
      </c>
    </row>
    <row r="36" spans="6:12">
      <c r="F36" s="19" t="s">
        <v>155</v>
      </c>
      <c r="G36" s="9">
        <v>31</v>
      </c>
      <c r="H36" s="9"/>
      <c r="I36" s="9">
        <v>31</v>
      </c>
      <c r="J36" s="10">
        <v>28</v>
      </c>
      <c r="K36" s="11">
        <f t="shared" ref="K36" si="2">+J36/I36</f>
        <v>0.90322580645161288</v>
      </c>
      <c r="L36" s="12">
        <v>27760</v>
      </c>
    </row>
    <row r="37" spans="6:12">
      <c r="F37" s="20"/>
      <c r="G37" s="13"/>
      <c r="H37" s="13"/>
      <c r="I37" s="13"/>
      <c r="J37" s="13"/>
      <c r="K37" s="14"/>
      <c r="L37" s="15"/>
    </row>
  </sheetData>
  <mergeCells count="1">
    <mergeCell ref="F34:L3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L29"/>
  <sheetViews>
    <sheetView topLeftCell="A10" workbookViewId="0">
      <selection activeCell="E26" sqref="E26:K26"/>
    </sheetView>
  </sheetViews>
  <sheetFormatPr defaultRowHeight="15"/>
  <cols>
    <col min="1" max="1" width="14" customWidth="1"/>
    <col min="2" max="2" width="22.140625" customWidth="1"/>
    <col min="3" max="3" width="19.85546875" customWidth="1"/>
    <col min="4" max="4" width="14.5703125" customWidth="1"/>
    <col min="5" max="5" width="18.42578125" style="16" customWidth="1"/>
    <col min="6" max="6" width="12.28515625" style="16" customWidth="1"/>
    <col min="8" max="8" width="14.28515625" customWidth="1"/>
    <col min="10" max="10" width="12.28515625" customWidth="1"/>
    <col min="11" max="11" width="14.5703125" customWidth="1"/>
    <col min="12" max="12" width="15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46024</v>
      </c>
      <c r="B2" s="16" t="s">
        <v>177</v>
      </c>
      <c r="C2" s="16" t="s">
        <v>36</v>
      </c>
      <c r="D2" s="16">
        <v>10</v>
      </c>
      <c r="E2" s="16" t="s">
        <v>12</v>
      </c>
      <c r="F2" s="16">
        <v>5180</v>
      </c>
      <c r="G2" s="16">
        <v>5250</v>
      </c>
      <c r="H2" s="16">
        <v>5080</v>
      </c>
      <c r="I2" s="16">
        <v>5145</v>
      </c>
      <c r="J2" s="5">
        <f t="shared" ref="J2:J23" si="0">IF(E2="BUY",I2-F2,F2-I2)</f>
        <v>35</v>
      </c>
      <c r="K2" s="5">
        <f t="shared" ref="K2:K23" si="1">(J2*D2)</f>
        <v>350</v>
      </c>
      <c r="L2" s="16" t="s">
        <v>32</v>
      </c>
    </row>
    <row r="3" spans="1:12">
      <c r="A3" s="34">
        <v>46027</v>
      </c>
      <c r="B3" s="16" t="s">
        <v>174</v>
      </c>
      <c r="C3" s="16" t="s">
        <v>36</v>
      </c>
      <c r="D3" s="16">
        <v>1000</v>
      </c>
      <c r="E3" s="16" t="s">
        <v>10</v>
      </c>
      <c r="F3" s="16">
        <v>309.60000000000002</v>
      </c>
      <c r="G3" s="16">
        <v>307.60000000000002</v>
      </c>
      <c r="H3" s="16">
        <v>312</v>
      </c>
      <c r="I3" s="16">
        <v>311.14999999999998</v>
      </c>
      <c r="J3" s="5">
        <f t="shared" si="0"/>
        <v>1.5499999999999545</v>
      </c>
      <c r="K3" s="5">
        <f t="shared" si="1"/>
        <v>1549.9999999999545</v>
      </c>
      <c r="L3" s="16" t="s">
        <v>32</v>
      </c>
    </row>
    <row r="4" spans="1:12">
      <c r="A4" s="34">
        <v>46028</v>
      </c>
      <c r="B4" s="16" t="s">
        <v>174</v>
      </c>
      <c r="C4" s="16" t="s">
        <v>36</v>
      </c>
      <c r="D4" s="16">
        <v>1000</v>
      </c>
      <c r="E4" s="16" t="s">
        <v>10</v>
      </c>
      <c r="F4" s="16">
        <v>315</v>
      </c>
      <c r="G4" s="16">
        <v>313</v>
      </c>
      <c r="H4" s="16">
        <v>317.5</v>
      </c>
      <c r="I4" s="16">
        <v>315.8</v>
      </c>
      <c r="J4" s="5">
        <f t="shared" si="0"/>
        <v>0.80000000000001137</v>
      </c>
      <c r="K4" s="5">
        <f t="shared" si="1"/>
        <v>800.00000000001137</v>
      </c>
      <c r="L4" s="16" t="s">
        <v>32</v>
      </c>
    </row>
    <row r="5" spans="1:12">
      <c r="A5" s="34">
        <v>46029</v>
      </c>
      <c r="B5" s="16" t="s">
        <v>181</v>
      </c>
      <c r="C5" s="16" t="s">
        <v>36</v>
      </c>
      <c r="D5" s="16">
        <v>250</v>
      </c>
      <c r="E5" s="16" t="s">
        <v>10</v>
      </c>
      <c r="F5" s="16">
        <v>316</v>
      </c>
      <c r="G5" s="16">
        <v>309</v>
      </c>
      <c r="H5" s="16">
        <v>325</v>
      </c>
      <c r="I5" s="16">
        <v>318.5</v>
      </c>
      <c r="J5" s="5">
        <f t="shared" si="0"/>
        <v>2.5</v>
      </c>
      <c r="K5" s="5">
        <f t="shared" si="1"/>
        <v>625</v>
      </c>
      <c r="L5" s="16" t="s">
        <v>32</v>
      </c>
    </row>
    <row r="6" spans="1:12">
      <c r="A6" s="34">
        <v>46030</v>
      </c>
      <c r="B6" s="16" t="s">
        <v>174</v>
      </c>
      <c r="C6" s="16" t="s">
        <v>36</v>
      </c>
      <c r="D6" s="16">
        <v>1000</v>
      </c>
      <c r="E6" s="16" t="s">
        <v>12</v>
      </c>
      <c r="F6" s="16">
        <v>307</v>
      </c>
      <c r="G6" s="16">
        <v>309</v>
      </c>
      <c r="H6" s="16">
        <v>304</v>
      </c>
      <c r="I6" s="16">
        <v>305.45</v>
      </c>
      <c r="J6" s="5">
        <f t="shared" si="0"/>
        <v>1.5500000000000114</v>
      </c>
      <c r="K6" s="5">
        <f t="shared" si="1"/>
        <v>1550.0000000000114</v>
      </c>
      <c r="L6" s="16" t="s">
        <v>32</v>
      </c>
    </row>
    <row r="7" spans="1:12">
      <c r="A7" s="34">
        <v>46031</v>
      </c>
      <c r="B7" s="16" t="s">
        <v>177</v>
      </c>
      <c r="C7" s="16" t="s">
        <v>36</v>
      </c>
      <c r="D7" s="16">
        <v>10</v>
      </c>
      <c r="E7" s="16" t="s">
        <v>10</v>
      </c>
      <c r="F7" s="16">
        <v>5250</v>
      </c>
      <c r="G7" s="16">
        <v>5170</v>
      </c>
      <c r="H7" s="16">
        <v>5340</v>
      </c>
      <c r="I7" s="16">
        <v>5320</v>
      </c>
      <c r="J7" s="5">
        <f t="shared" si="0"/>
        <v>70</v>
      </c>
      <c r="K7" s="5">
        <f t="shared" si="1"/>
        <v>700</v>
      </c>
      <c r="L7" s="16" t="s">
        <v>32</v>
      </c>
    </row>
    <row r="8" spans="1:12">
      <c r="A8" s="30">
        <v>46034</v>
      </c>
      <c r="B8" s="16" t="s">
        <v>186</v>
      </c>
      <c r="C8" s="16" t="s">
        <v>36</v>
      </c>
      <c r="D8" s="16">
        <v>1000</v>
      </c>
      <c r="E8" s="16" t="s">
        <v>10</v>
      </c>
      <c r="F8" s="16">
        <v>318</v>
      </c>
      <c r="G8" s="16">
        <v>316</v>
      </c>
      <c r="H8" s="16">
        <v>322</v>
      </c>
      <c r="I8" s="16">
        <v>318.7</v>
      </c>
      <c r="J8" s="5">
        <f t="shared" si="0"/>
        <v>0.69999999999998863</v>
      </c>
      <c r="K8" s="5">
        <f t="shared" si="1"/>
        <v>699.99999999998863</v>
      </c>
      <c r="L8" s="16" t="s">
        <v>32</v>
      </c>
    </row>
    <row r="9" spans="1:12">
      <c r="A9" s="30">
        <v>46034</v>
      </c>
      <c r="B9" s="16" t="s">
        <v>177</v>
      </c>
      <c r="C9" s="16" t="s">
        <v>36</v>
      </c>
      <c r="D9" s="16">
        <v>10</v>
      </c>
      <c r="E9" s="16" t="s">
        <v>10</v>
      </c>
      <c r="F9" s="16">
        <v>5320</v>
      </c>
      <c r="G9" s="16">
        <v>5240</v>
      </c>
      <c r="H9" s="16">
        <v>5420</v>
      </c>
      <c r="I9" s="16">
        <v>5390</v>
      </c>
      <c r="J9" s="5">
        <f t="shared" si="0"/>
        <v>70</v>
      </c>
      <c r="K9" s="5">
        <f t="shared" si="1"/>
        <v>700</v>
      </c>
      <c r="L9" s="16" t="s">
        <v>32</v>
      </c>
    </row>
    <row r="10" spans="1:12">
      <c r="A10" s="30">
        <v>46035</v>
      </c>
      <c r="B10" s="16" t="s">
        <v>174</v>
      </c>
      <c r="C10" s="16" t="s">
        <v>36</v>
      </c>
      <c r="D10" s="16">
        <v>1000</v>
      </c>
      <c r="E10" s="16" t="s">
        <v>10</v>
      </c>
      <c r="F10" s="16">
        <v>314.2</v>
      </c>
      <c r="G10" s="16">
        <v>312</v>
      </c>
      <c r="H10" s="16">
        <v>317</v>
      </c>
      <c r="I10" s="16">
        <v>315.2</v>
      </c>
      <c r="J10" s="5">
        <f t="shared" si="0"/>
        <v>1</v>
      </c>
      <c r="K10" s="5">
        <f t="shared" si="1"/>
        <v>1000</v>
      </c>
      <c r="L10" s="16" t="s">
        <v>32</v>
      </c>
    </row>
    <row r="11" spans="1:12">
      <c r="A11" s="30">
        <v>46035</v>
      </c>
      <c r="B11" s="16" t="s">
        <v>181</v>
      </c>
      <c r="C11" s="16" t="s">
        <v>36</v>
      </c>
      <c r="D11" s="16">
        <v>250</v>
      </c>
      <c r="E11" s="16" t="s">
        <v>10</v>
      </c>
      <c r="F11" s="16">
        <v>308.5</v>
      </c>
      <c r="G11" s="16">
        <v>302</v>
      </c>
      <c r="H11" s="16">
        <v>320</v>
      </c>
      <c r="I11" s="16">
        <v>302</v>
      </c>
      <c r="J11" s="5">
        <f t="shared" si="0"/>
        <v>-6.5</v>
      </c>
      <c r="K11" s="5">
        <f t="shared" si="1"/>
        <v>-1625</v>
      </c>
      <c r="L11" s="16" t="s">
        <v>33</v>
      </c>
    </row>
    <row r="12" spans="1:12">
      <c r="A12" s="30">
        <v>46036</v>
      </c>
      <c r="B12" s="16" t="s">
        <v>182</v>
      </c>
      <c r="C12" s="16" t="s">
        <v>36</v>
      </c>
      <c r="D12" s="16">
        <v>50</v>
      </c>
      <c r="E12" s="16" t="s">
        <v>12</v>
      </c>
      <c r="F12" s="16">
        <v>3330</v>
      </c>
      <c r="G12" s="16">
        <v>3370</v>
      </c>
      <c r="H12" s="16">
        <v>3270</v>
      </c>
      <c r="I12" s="16">
        <v>3287</v>
      </c>
      <c r="J12" s="5">
        <f t="shared" si="0"/>
        <v>43</v>
      </c>
      <c r="K12" s="5">
        <f t="shared" si="1"/>
        <v>2150</v>
      </c>
      <c r="L12" s="16" t="s">
        <v>32</v>
      </c>
    </row>
    <row r="13" spans="1:12">
      <c r="A13" s="30">
        <v>46036</v>
      </c>
      <c r="B13" s="16" t="s">
        <v>186</v>
      </c>
      <c r="C13" s="16" t="s">
        <v>36</v>
      </c>
      <c r="D13" s="16">
        <v>1000</v>
      </c>
      <c r="E13" s="16" t="s">
        <v>10</v>
      </c>
      <c r="F13" s="16">
        <v>320</v>
      </c>
      <c r="G13" s="16">
        <v>318</v>
      </c>
      <c r="H13" s="16">
        <v>323</v>
      </c>
      <c r="I13" s="16">
        <v>321.39999999999998</v>
      </c>
      <c r="J13" s="5">
        <f t="shared" si="0"/>
        <v>1.3999999999999773</v>
      </c>
      <c r="K13" s="5">
        <f t="shared" si="1"/>
        <v>1399.9999999999773</v>
      </c>
      <c r="L13" s="16" t="s">
        <v>32</v>
      </c>
    </row>
    <row r="14" spans="1:12">
      <c r="A14" s="30">
        <v>46037</v>
      </c>
      <c r="B14" s="16" t="s">
        <v>174</v>
      </c>
      <c r="C14" s="16" t="s">
        <v>36</v>
      </c>
      <c r="D14" s="16">
        <v>1000</v>
      </c>
      <c r="E14" s="16" t="s">
        <v>12</v>
      </c>
      <c r="F14" s="16">
        <v>318</v>
      </c>
      <c r="G14" s="16">
        <v>320</v>
      </c>
      <c r="H14" s="16">
        <v>315</v>
      </c>
      <c r="I14" s="16">
        <v>315.5</v>
      </c>
      <c r="J14" s="5">
        <f t="shared" si="0"/>
        <v>2.5</v>
      </c>
      <c r="K14" s="5">
        <f t="shared" si="1"/>
        <v>2500</v>
      </c>
      <c r="L14" s="16" t="s">
        <v>32</v>
      </c>
    </row>
    <row r="15" spans="1:12">
      <c r="A15" s="30">
        <v>46042</v>
      </c>
      <c r="B15" s="16" t="s">
        <v>182</v>
      </c>
      <c r="C15" s="16" t="s">
        <v>35</v>
      </c>
      <c r="D15" s="16">
        <v>50</v>
      </c>
      <c r="E15" s="16" t="s">
        <v>10</v>
      </c>
      <c r="F15" s="16">
        <v>3330</v>
      </c>
      <c r="G15" s="16">
        <v>3290</v>
      </c>
      <c r="H15" s="16">
        <v>3390</v>
      </c>
      <c r="I15" s="16">
        <v>3369</v>
      </c>
      <c r="J15" s="5">
        <f t="shared" si="0"/>
        <v>39</v>
      </c>
      <c r="K15" s="5">
        <f t="shared" si="1"/>
        <v>1950</v>
      </c>
      <c r="L15" s="16" t="s">
        <v>32</v>
      </c>
    </row>
    <row r="16" spans="1:12">
      <c r="A16" s="30">
        <v>46042</v>
      </c>
      <c r="B16" s="16" t="s">
        <v>186</v>
      </c>
      <c r="C16" s="16" t="s">
        <v>36</v>
      </c>
      <c r="D16" s="16">
        <v>1000</v>
      </c>
      <c r="E16" s="16" t="s">
        <v>12</v>
      </c>
      <c r="F16" s="16">
        <v>316.60000000000002</v>
      </c>
      <c r="G16" s="16">
        <v>318.60000000000002</v>
      </c>
      <c r="H16" s="16">
        <v>314</v>
      </c>
      <c r="I16" s="16">
        <v>315.60000000000002</v>
      </c>
      <c r="J16" s="5">
        <f t="shared" si="0"/>
        <v>1</v>
      </c>
      <c r="K16" s="5">
        <f t="shared" si="1"/>
        <v>1000</v>
      </c>
      <c r="L16" s="16" t="s">
        <v>32</v>
      </c>
    </row>
    <row r="17" spans="1:12">
      <c r="A17" s="30">
        <v>46043</v>
      </c>
      <c r="B17" s="16" t="s">
        <v>177</v>
      </c>
      <c r="C17" s="16" t="s">
        <v>36</v>
      </c>
      <c r="D17" s="16">
        <v>10</v>
      </c>
      <c r="E17" s="16" t="s">
        <v>10</v>
      </c>
      <c r="F17" s="16">
        <v>5550</v>
      </c>
      <c r="G17" s="16">
        <v>5450</v>
      </c>
      <c r="H17" s="16">
        <v>5700</v>
      </c>
      <c r="I17" s="16">
        <v>5584</v>
      </c>
      <c r="J17" s="5">
        <f t="shared" si="0"/>
        <v>34</v>
      </c>
      <c r="K17" s="5">
        <f t="shared" si="1"/>
        <v>340</v>
      </c>
      <c r="L17" s="16" t="s">
        <v>32</v>
      </c>
    </row>
    <row r="18" spans="1:12">
      <c r="A18" s="30">
        <v>46044</v>
      </c>
      <c r="B18" s="16" t="s">
        <v>177</v>
      </c>
      <c r="C18" s="16" t="s">
        <v>35</v>
      </c>
      <c r="D18" s="16">
        <v>10</v>
      </c>
      <c r="E18" s="16" t="s">
        <v>10</v>
      </c>
      <c r="F18" s="16">
        <v>5480</v>
      </c>
      <c r="G18" s="16">
        <v>5370</v>
      </c>
      <c r="H18" s="16">
        <v>5600</v>
      </c>
      <c r="I18" s="16">
        <v>5567</v>
      </c>
      <c r="J18" s="5">
        <f t="shared" si="0"/>
        <v>87</v>
      </c>
      <c r="K18" s="5">
        <f t="shared" si="1"/>
        <v>870</v>
      </c>
      <c r="L18" s="16" t="s">
        <v>32</v>
      </c>
    </row>
    <row r="19" spans="1:12">
      <c r="A19" s="30">
        <v>46045</v>
      </c>
      <c r="B19" s="16" t="s">
        <v>174</v>
      </c>
      <c r="C19" s="16" t="s">
        <v>35</v>
      </c>
      <c r="D19" s="16">
        <v>1000</v>
      </c>
      <c r="E19" s="16" t="s">
        <v>10</v>
      </c>
      <c r="F19" s="16">
        <v>314</v>
      </c>
      <c r="G19" s="16">
        <v>313</v>
      </c>
      <c r="H19" s="16">
        <v>316</v>
      </c>
      <c r="I19" s="16">
        <v>315.75</v>
      </c>
      <c r="J19" s="5">
        <f t="shared" si="0"/>
        <v>1.75</v>
      </c>
      <c r="K19" s="5">
        <f t="shared" si="1"/>
        <v>1750</v>
      </c>
      <c r="L19" s="16" t="s">
        <v>32</v>
      </c>
    </row>
    <row r="20" spans="1:12">
      <c r="A20" s="30">
        <v>46049</v>
      </c>
      <c r="B20" s="16" t="s">
        <v>186</v>
      </c>
      <c r="C20" s="16" t="s">
        <v>36</v>
      </c>
      <c r="D20" s="16">
        <v>1000</v>
      </c>
      <c r="E20" s="16" t="s">
        <v>10</v>
      </c>
      <c r="F20" s="16">
        <v>320.5</v>
      </c>
      <c r="G20" s="16">
        <v>318.5</v>
      </c>
      <c r="H20" s="16">
        <v>323</v>
      </c>
      <c r="I20" s="16">
        <v>321.60000000000002</v>
      </c>
      <c r="J20" s="5">
        <f t="shared" si="0"/>
        <v>1.1000000000000227</v>
      </c>
      <c r="K20" s="5">
        <f t="shared" si="1"/>
        <v>1100.0000000000227</v>
      </c>
      <c r="L20" s="16" t="s">
        <v>32</v>
      </c>
    </row>
    <row r="21" spans="1:12">
      <c r="A21" s="30">
        <v>46050</v>
      </c>
      <c r="B21" s="16" t="s">
        <v>177</v>
      </c>
      <c r="C21" s="16" t="s">
        <v>36</v>
      </c>
      <c r="D21" s="16">
        <v>10</v>
      </c>
      <c r="E21" s="16" t="s">
        <v>10</v>
      </c>
      <c r="F21" s="16">
        <v>5770</v>
      </c>
      <c r="G21" s="16">
        <v>5700</v>
      </c>
      <c r="H21" s="16">
        <v>5850</v>
      </c>
      <c r="I21" s="16">
        <v>5830</v>
      </c>
      <c r="J21" s="5">
        <f t="shared" si="0"/>
        <v>60</v>
      </c>
      <c r="K21" s="5">
        <f t="shared" si="1"/>
        <v>600</v>
      </c>
      <c r="L21" s="16" t="s">
        <v>32</v>
      </c>
    </row>
    <row r="22" spans="1:12">
      <c r="A22" s="30">
        <v>46051</v>
      </c>
      <c r="B22" s="16" t="s">
        <v>177</v>
      </c>
      <c r="C22" s="16" t="s">
        <v>36</v>
      </c>
      <c r="D22" s="16">
        <v>10</v>
      </c>
      <c r="E22" s="16" t="s">
        <v>10</v>
      </c>
      <c r="F22" s="16">
        <v>5950</v>
      </c>
      <c r="G22" s="16">
        <v>5850</v>
      </c>
      <c r="H22" s="16">
        <v>6100</v>
      </c>
      <c r="I22" s="16">
        <v>6050</v>
      </c>
      <c r="J22" s="5">
        <f t="shared" si="0"/>
        <v>100</v>
      </c>
      <c r="K22" s="5">
        <f t="shared" si="1"/>
        <v>1000</v>
      </c>
      <c r="L22" s="16" t="s">
        <v>32</v>
      </c>
    </row>
    <row r="23" spans="1:12">
      <c r="A23" s="30">
        <v>46052</v>
      </c>
      <c r="B23" s="16" t="s">
        <v>181</v>
      </c>
      <c r="C23" s="16" t="s">
        <v>36</v>
      </c>
      <c r="D23" s="16">
        <v>250</v>
      </c>
      <c r="E23" s="16" t="s">
        <v>10</v>
      </c>
      <c r="F23" s="16">
        <v>359</v>
      </c>
      <c r="G23" s="16">
        <v>353</v>
      </c>
      <c r="H23" s="16">
        <v>370</v>
      </c>
      <c r="I23" s="16">
        <v>353</v>
      </c>
      <c r="J23" s="5">
        <f t="shared" si="0"/>
        <v>-6</v>
      </c>
      <c r="K23" s="5">
        <f t="shared" si="1"/>
        <v>-1500</v>
      </c>
      <c r="L23" s="16" t="s">
        <v>33</v>
      </c>
    </row>
    <row r="26" spans="1:12">
      <c r="E26" s="36" t="s">
        <v>238</v>
      </c>
      <c r="F26" s="37"/>
      <c r="G26" s="37"/>
      <c r="H26" s="37"/>
      <c r="I26" s="37"/>
      <c r="J26" s="37"/>
      <c r="K26" s="38"/>
    </row>
    <row r="27" spans="1:12" ht="30">
      <c r="E27" s="18" t="s">
        <v>21</v>
      </c>
      <c r="F27" s="7" t="s">
        <v>22</v>
      </c>
      <c r="G27" s="7" t="s">
        <v>23</v>
      </c>
      <c r="H27" s="7" t="s">
        <v>24</v>
      </c>
      <c r="I27" s="7" t="s">
        <v>25</v>
      </c>
      <c r="J27" s="7" t="s">
        <v>26</v>
      </c>
      <c r="K27" s="8" t="s">
        <v>27</v>
      </c>
    </row>
    <row r="28" spans="1:12">
      <c r="E28" s="19" t="s">
        <v>155</v>
      </c>
      <c r="F28" s="9">
        <v>22</v>
      </c>
      <c r="G28" s="9"/>
      <c r="H28" s="9">
        <v>22</v>
      </c>
      <c r="I28" s="10">
        <v>20</v>
      </c>
      <c r="J28" s="11">
        <f t="shared" ref="J28" si="2">+I28/H28</f>
        <v>0.90909090909090906</v>
      </c>
      <c r="K28" s="12">
        <v>19510</v>
      </c>
    </row>
    <row r="29" spans="1:12">
      <c r="E29" s="20"/>
      <c r="F29" s="13"/>
      <c r="G29" s="13"/>
      <c r="H29" s="13"/>
      <c r="I29" s="13"/>
      <c r="J29" s="14"/>
      <c r="K29" s="15"/>
    </row>
  </sheetData>
  <mergeCells count="1">
    <mergeCell ref="E26:K2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L34"/>
  <sheetViews>
    <sheetView topLeftCell="A22" workbookViewId="0">
      <selection activeCell="F31" sqref="F31:L31"/>
    </sheetView>
  </sheetViews>
  <sheetFormatPr defaultRowHeight="15"/>
  <cols>
    <col min="1" max="1" width="16.140625" customWidth="1"/>
    <col min="2" max="2" width="22.42578125" customWidth="1"/>
    <col min="3" max="3" width="17.28515625" customWidth="1"/>
    <col min="4" max="4" width="13.7109375" customWidth="1"/>
    <col min="5" max="5" width="13.42578125" customWidth="1"/>
    <col min="6" max="6" width="13.140625" customWidth="1"/>
    <col min="8" max="8" width="14" customWidth="1"/>
    <col min="9" max="9" width="15.140625" customWidth="1"/>
    <col min="10" max="10" width="13.140625" customWidth="1"/>
    <col min="11" max="11" width="15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46055</v>
      </c>
      <c r="B2" s="16" t="s">
        <v>174</v>
      </c>
      <c r="C2" s="16" t="s">
        <v>36</v>
      </c>
      <c r="D2" s="16">
        <v>1000</v>
      </c>
      <c r="E2" s="16" t="s">
        <v>12</v>
      </c>
      <c r="F2" s="16">
        <v>326</v>
      </c>
      <c r="G2" s="16">
        <v>328</v>
      </c>
      <c r="H2" s="16">
        <v>323</v>
      </c>
      <c r="I2" s="16">
        <v>328</v>
      </c>
      <c r="J2" s="5">
        <f t="shared" ref="J2:J28" si="0">IF(E2="BUY",I2-F2,F2-I2)</f>
        <v>-2</v>
      </c>
      <c r="K2" s="5">
        <f t="shared" ref="K2:K28" si="1">(J2*D2)</f>
        <v>-2000</v>
      </c>
      <c r="L2" s="16" t="s">
        <v>33</v>
      </c>
    </row>
    <row r="3" spans="1:12">
      <c r="A3" s="34">
        <v>46055</v>
      </c>
      <c r="B3" s="16" t="s">
        <v>177</v>
      </c>
      <c r="C3" s="16" t="s">
        <v>36</v>
      </c>
      <c r="D3" s="16">
        <v>10</v>
      </c>
      <c r="E3" s="16" t="s">
        <v>10</v>
      </c>
      <c r="F3" s="16">
        <v>5700</v>
      </c>
      <c r="G3" s="16">
        <v>5600</v>
      </c>
      <c r="H3" s="16">
        <v>5820</v>
      </c>
      <c r="I3" s="16">
        <v>5730</v>
      </c>
      <c r="J3" s="5">
        <f t="shared" si="0"/>
        <v>30</v>
      </c>
      <c r="K3" s="5">
        <f t="shared" si="1"/>
        <v>300</v>
      </c>
      <c r="L3" s="16" t="s">
        <v>32</v>
      </c>
    </row>
    <row r="4" spans="1:12">
      <c r="A4" s="34">
        <v>46056</v>
      </c>
      <c r="B4" s="16" t="s">
        <v>172</v>
      </c>
      <c r="C4" s="16" t="s">
        <v>36</v>
      </c>
      <c r="D4" s="16">
        <v>50</v>
      </c>
      <c r="E4" s="16" t="s">
        <v>10</v>
      </c>
      <c r="F4" s="16">
        <v>5550</v>
      </c>
      <c r="G4" s="16">
        <v>5500</v>
      </c>
      <c r="H4" s="16">
        <v>5650</v>
      </c>
      <c r="I4" s="16">
        <v>5570</v>
      </c>
      <c r="J4" s="5">
        <f t="shared" si="0"/>
        <v>20</v>
      </c>
      <c r="K4" s="5">
        <f t="shared" si="1"/>
        <v>1000</v>
      </c>
      <c r="L4" s="16" t="s">
        <v>32</v>
      </c>
    </row>
    <row r="5" spans="1:12">
      <c r="A5" s="34">
        <v>46056</v>
      </c>
      <c r="B5" s="16" t="s">
        <v>174</v>
      </c>
      <c r="C5" s="16" t="s">
        <v>35</v>
      </c>
      <c r="D5" s="16">
        <v>1000</v>
      </c>
      <c r="E5" s="16" t="s">
        <v>10</v>
      </c>
      <c r="F5" s="16">
        <v>324</v>
      </c>
      <c r="G5" s="16">
        <v>322</v>
      </c>
      <c r="H5" s="16">
        <v>327</v>
      </c>
      <c r="I5" s="16">
        <v>325.5</v>
      </c>
      <c r="J5" s="5">
        <f t="shared" si="0"/>
        <v>1.5</v>
      </c>
      <c r="K5" s="5">
        <f t="shared" si="1"/>
        <v>1500</v>
      </c>
      <c r="L5" s="16" t="s">
        <v>32</v>
      </c>
    </row>
    <row r="6" spans="1:12">
      <c r="A6" s="34">
        <v>46057</v>
      </c>
      <c r="B6" s="16" t="s">
        <v>230</v>
      </c>
      <c r="C6" s="16" t="s">
        <v>36</v>
      </c>
      <c r="D6" s="16">
        <v>250</v>
      </c>
      <c r="E6" s="16" t="s">
        <v>10</v>
      </c>
      <c r="F6" s="16">
        <v>28.5</v>
      </c>
      <c r="G6" s="16">
        <v>26</v>
      </c>
      <c r="H6" s="16">
        <v>33</v>
      </c>
      <c r="I6" s="16">
        <v>32</v>
      </c>
      <c r="J6" s="5">
        <f t="shared" si="0"/>
        <v>3.5</v>
      </c>
      <c r="K6" s="5">
        <f t="shared" si="1"/>
        <v>875</v>
      </c>
      <c r="L6" s="16" t="s">
        <v>32</v>
      </c>
    </row>
    <row r="7" spans="1:12">
      <c r="A7" s="30">
        <v>46058</v>
      </c>
      <c r="B7" s="16" t="s">
        <v>182</v>
      </c>
      <c r="C7" s="16" t="s">
        <v>35</v>
      </c>
      <c r="D7" s="16">
        <v>50</v>
      </c>
      <c r="E7" s="16" t="s">
        <v>10</v>
      </c>
      <c r="F7" s="16">
        <v>3430</v>
      </c>
      <c r="G7" s="16">
        <v>3370</v>
      </c>
      <c r="H7" s="16">
        <v>3500</v>
      </c>
      <c r="I7" s="16">
        <v>3370</v>
      </c>
      <c r="J7" s="5">
        <f t="shared" si="0"/>
        <v>-60</v>
      </c>
      <c r="K7" s="5">
        <f t="shared" si="1"/>
        <v>-3000</v>
      </c>
      <c r="L7" s="16" t="s">
        <v>33</v>
      </c>
    </row>
    <row r="8" spans="1:12">
      <c r="A8" s="30">
        <v>46058</v>
      </c>
      <c r="B8" s="16" t="s">
        <v>177</v>
      </c>
      <c r="C8" s="16" t="s">
        <v>36</v>
      </c>
      <c r="D8" s="16">
        <v>10</v>
      </c>
      <c r="E8" s="16" t="s">
        <v>10</v>
      </c>
      <c r="F8" s="16">
        <v>5720</v>
      </c>
      <c r="G8" s="16">
        <v>5620</v>
      </c>
      <c r="H8" s="16">
        <v>5850</v>
      </c>
      <c r="I8" s="16">
        <v>5810</v>
      </c>
      <c r="J8" s="5">
        <f t="shared" si="0"/>
        <v>90</v>
      </c>
      <c r="K8" s="5">
        <f t="shared" si="1"/>
        <v>900</v>
      </c>
      <c r="L8" s="16" t="s">
        <v>32</v>
      </c>
    </row>
    <row r="9" spans="1:12">
      <c r="A9" s="30">
        <v>46059</v>
      </c>
      <c r="B9" s="16" t="s">
        <v>174</v>
      </c>
      <c r="C9" s="16" t="s">
        <v>36</v>
      </c>
      <c r="D9" s="16">
        <v>1000</v>
      </c>
      <c r="E9" s="16" t="s">
        <v>10</v>
      </c>
      <c r="F9" s="16">
        <v>322.5</v>
      </c>
      <c r="G9" s="16">
        <v>320.39999999999998</v>
      </c>
      <c r="H9" s="16">
        <v>325</v>
      </c>
      <c r="I9" s="16">
        <v>324.5</v>
      </c>
      <c r="J9" s="5">
        <f t="shared" si="0"/>
        <v>2</v>
      </c>
      <c r="K9" s="5">
        <f t="shared" si="1"/>
        <v>2000</v>
      </c>
      <c r="L9" s="16" t="s">
        <v>32</v>
      </c>
    </row>
    <row r="10" spans="1:12">
      <c r="A10" s="30">
        <v>46062</v>
      </c>
      <c r="B10" s="16" t="s">
        <v>174</v>
      </c>
      <c r="C10" s="16" t="s">
        <v>36</v>
      </c>
      <c r="D10" s="16">
        <v>1000</v>
      </c>
      <c r="E10" s="16" t="s">
        <v>10</v>
      </c>
      <c r="F10" s="16">
        <v>323.5</v>
      </c>
      <c r="G10" s="16">
        <v>321.5</v>
      </c>
      <c r="H10" s="16">
        <v>326</v>
      </c>
      <c r="I10" s="16">
        <v>325.25</v>
      </c>
      <c r="J10" s="5">
        <f t="shared" si="0"/>
        <v>1.75</v>
      </c>
      <c r="K10" s="5">
        <f t="shared" si="1"/>
        <v>1750</v>
      </c>
      <c r="L10" s="16" t="s">
        <v>32</v>
      </c>
    </row>
    <row r="11" spans="1:12">
      <c r="A11" s="30">
        <v>46063</v>
      </c>
      <c r="B11" s="16" t="s">
        <v>177</v>
      </c>
      <c r="C11" s="16" t="s">
        <v>36</v>
      </c>
      <c r="D11" s="16">
        <v>10</v>
      </c>
      <c r="E11" s="16" t="s">
        <v>10</v>
      </c>
      <c r="F11" s="16">
        <v>5830</v>
      </c>
      <c r="G11" s="16">
        <v>5740</v>
      </c>
      <c r="H11" s="16">
        <v>5950</v>
      </c>
      <c r="I11" s="16">
        <v>5865</v>
      </c>
      <c r="J11" s="5">
        <f t="shared" si="0"/>
        <v>35</v>
      </c>
      <c r="K11" s="5">
        <f t="shared" si="1"/>
        <v>350</v>
      </c>
      <c r="L11" s="16" t="s">
        <v>32</v>
      </c>
    </row>
    <row r="12" spans="1:12">
      <c r="A12" s="30">
        <v>46064</v>
      </c>
      <c r="B12" s="16" t="s">
        <v>231</v>
      </c>
      <c r="C12" s="16" t="s">
        <v>36</v>
      </c>
      <c r="D12" s="16">
        <v>10</v>
      </c>
      <c r="E12" s="16" t="s">
        <v>10</v>
      </c>
      <c r="F12" s="16">
        <v>5880</v>
      </c>
      <c r="G12" s="16">
        <v>5800</v>
      </c>
      <c r="H12" s="16">
        <v>5970</v>
      </c>
      <c r="I12" s="16">
        <v>5945</v>
      </c>
      <c r="J12" s="5">
        <f t="shared" si="0"/>
        <v>65</v>
      </c>
      <c r="K12" s="5">
        <f t="shared" si="1"/>
        <v>650</v>
      </c>
      <c r="L12" s="16" t="s">
        <v>32</v>
      </c>
    </row>
    <row r="13" spans="1:12">
      <c r="A13" s="30">
        <v>46064</v>
      </c>
      <c r="B13" s="16" t="s">
        <v>232</v>
      </c>
      <c r="C13" s="16" t="s">
        <v>36</v>
      </c>
      <c r="D13" s="16">
        <v>250</v>
      </c>
      <c r="E13" s="16" t="s">
        <v>12</v>
      </c>
      <c r="F13" s="16">
        <v>280</v>
      </c>
      <c r="G13" s="16">
        <v>286</v>
      </c>
      <c r="H13" s="16">
        <v>270</v>
      </c>
      <c r="I13" s="16">
        <v>286</v>
      </c>
      <c r="J13" s="5">
        <f t="shared" si="0"/>
        <v>-6</v>
      </c>
      <c r="K13" s="5">
        <f t="shared" si="1"/>
        <v>-1500</v>
      </c>
      <c r="L13" s="16" t="s">
        <v>33</v>
      </c>
    </row>
    <row r="14" spans="1:12">
      <c r="A14" s="30">
        <v>46065</v>
      </c>
      <c r="B14" s="16" t="s">
        <v>182</v>
      </c>
      <c r="C14" s="16" t="s">
        <v>36</v>
      </c>
      <c r="D14" s="16">
        <v>50</v>
      </c>
      <c r="E14" s="16" t="s">
        <v>12</v>
      </c>
      <c r="F14" s="16">
        <v>3260</v>
      </c>
      <c r="G14" s="16">
        <v>3300</v>
      </c>
      <c r="H14" s="16">
        <v>3200</v>
      </c>
      <c r="I14" s="16">
        <v>3223</v>
      </c>
      <c r="J14" s="5">
        <f t="shared" si="0"/>
        <v>37</v>
      </c>
      <c r="K14" s="5">
        <f t="shared" si="1"/>
        <v>1850</v>
      </c>
      <c r="L14" s="16" t="s">
        <v>32</v>
      </c>
    </row>
    <row r="15" spans="1:12">
      <c r="A15" s="30">
        <v>46071</v>
      </c>
      <c r="B15" s="16" t="s">
        <v>182</v>
      </c>
      <c r="C15" s="16" t="s">
        <v>36</v>
      </c>
      <c r="D15" s="16">
        <v>50</v>
      </c>
      <c r="E15" s="16" t="s">
        <v>10</v>
      </c>
      <c r="F15" s="16">
        <v>3260</v>
      </c>
      <c r="G15" s="16">
        <v>3210</v>
      </c>
      <c r="H15" s="16">
        <v>3320</v>
      </c>
      <c r="I15" s="16">
        <v>3285</v>
      </c>
      <c r="J15" s="5">
        <f t="shared" si="0"/>
        <v>25</v>
      </c>
      <c r="K15" s="5">
        <f t="shared" si="1"/>
        <v>1250</v>
      </c>
      <c r="L15" s="16" t="s">
        <v>32</v>
      </c>
    </row>
    <row r="16" spans="1:12">
      <c r="A16" s="30">
        <v>46071</v>
      </c>
      <c r="B16" s="16" t="s">
        <v>177</v>
      </c>
      <c r="C16" s="16" t="s">
        <v>36</v>
      </c>
      <c r="D16" s="16">
        <v>10</v>
      </c>
      <c r="E16" s="16" t="s">
        <v>12</v>
      </c>
      <c r="F16" s="16">
        <v>5680</v>
      </c>
      <c r="G16" s="16">
        <v>5780</v>
      </c>
      <c r="H16" s="16">
        <v>5550</v>
      </c>
      <c r="I16" s="16">
        <v>5780</v>
      </c>
      <c r="J16" s="5">
        <f t="shared" si="0"/>
        <v>-100</v>
      </c>
      <c r="K16" s="5">
        <f t="shared" si="1"/>
        <v>-1000</v>
      </c>
      <c r="L16" s="16" t="s">
        <v>33</v>
      </c>
    </row>
    <row r="17" spans="1:12">
      <c r="A17" s="30">
        <v>46072</v>
      </c>
      <c r="B17" s="16" t="s">
        <v>174</v>
      </c>
      <c r="C17" s="16" t="s">
        <v>36</v>
      </c>
      <c r="D17" s="16">
        <v>1000</v>
      </c>
      <c r="E17" s="16" t="s">
        <v>10</v>
      </c>
      <c r="F17" s="16">
        <v>325.39999999999998</v>
      </c>
      <c r="G17" s="16">
        <v>323.39999999999998</v>
      </c>
      <c r="H17" s="16">
        <v>328</v>
      </c>
      <c r="I17" s="16">
        <v>326.3</v>
      </c>
      <c r="J17" s="5">
        <f t="shared" si="0"/>
        <v>0.90000000000003411</v>
      </c>
      <c r="K17" s="5">
        <f t="shared" si="1"/>
        <v>900.00000000003411</v>
      </c>
      <c r="L17" s="16" t="s">
        <v>32</v>
      </c>
    </row>
    <row r="18" spans="1:12">
      <c r="A18" s="30">
        <v>46073</v>
      </c>
      <c r="B18" s="16" t="s">
        <v>172</v>
      </c>
      <c r="C18" s="16" t="s">
        <v>35</v>
      </c>
      <c r="D18" s="16">
        <v>50</v>
      </c>
      <c r="E18" s="16" t="s">
        <v>115</v>
      </c>
      <c r="F18" s="16">
        <v>5360</v>
      </c>
      <c r="G18" s="16">
        <v>5300</v>
      </c>
      <c r="H18" s="16">
        <v>5450</v>
      </c>
      <c r="I18" s="16">
        <v>5415</v>
      </c>
      <c r="J18" s="5">
        <f t="shared" si="0"/>
        <v>55</v>
      </c>
      <c r="K18" s="5">
        <f t="shared" si="1"/>
        <v>2750</v>
      </c>
      <c r="L18" s="16" t="s">
        <v>32</v>
      </c>
    </row>
    <row r="19" spans="1:12">
      <c r="A19" s="30">
        <v>46073</v>
      </c>
      <c r="B19" s="16" t="s">
        <v>177</v>
      </c>
      <c r="C19" s="16" t="s">
        <v>35</v>
      </c>
      <c r="D19" s="16">
        <v>10</v>
      </c>
      <c r="E19" s="16" t="s">
        <v>12</v>
      </c>
      <c r="F19" s="16">
        <v>6060</v>
      </c>
      <c r="G19" s="16">
        <v>6130</v>
      </c>
      <c r="H19" s="16">
        <v>5960</v>
      </c>
      <c r="I19" s="16">
        <v>5995</v>
      </c>
      <c r="J19" s="5">
        <f t="shared" si="0"/>
        <v>65</v>
      </c>
      <c r="K19" s="5">
        <f t="shared" si="1"/>
        <v>650</v>
      </c>
      <c r="L19" s="16" t="s">
        <v>32</v>
      </c>
    </row>
    <row r="20" spans="1:12">
      <c r="A20" s="30">
        <v>46073</v>
      </c>
      <c r="B20" s="16" t="s">
        <v>181</v>
      </c>
      <c r="C20" s="16" t="s">
        <v>36</v>
      </c>
      <c r="D20" s="16">
        <v>250</v>
      </c>
      <c r="E20" s="16" t="s">
        <v>10</v>
      </c>
      <c r="F20" s="16">
        <v>268</v>
      </c>
      <c r="G20" s="16">
        <v>265</v>
      </c>
      <c r="H20" s="16">
        <v>274</v>
      </c>
      <c r="I20" s="16">
        <v>272.3</v>
      </c>
      <c r="J20" s="5">
        <f t="shared" si="0"/>
        <v>4.3000000000000114</v>
      </c>
      <c r="K20" s="5">
        <f t="shared" si="1"/>
        <v>1075.0000000000027</v>
      </c>
      <c r="L20" s="16" t="s">
        <v>32</v>
      </c>
    </row>
    <row r="21" spans="1:12">
      <c r="A21" s="30">
        <v>46073</v>
      </c>
      <c r="B21" s="16" t="s">
        <v>174</v>
      </c>
      <c r="C21" s="16" t="s">
        <v>36</v>
      </c>
      <c r="D21" s="16">
        <v>1000</v>
      </c>
      <c r="E21" s="16" t="s">
        <v>10</v>
      </c>
      <c r="F21" s="16">
        <v>325</v>
      </c>
      <c r="G21" s="16">
        <v>323.5</v>
      </c>
      <c r="H21" s="16">
        <v>327</v>
      </c>
      <c r="I21" s="16">
        <v>325.5</v>
      </c>
      <c r="J21" s="5">
        <f t="shared" si="0"/>
        <v>0.5</v>
      </c>
      <c r="K21" s="5">
        <f t="shared" si="1"/>
        <v>500</v>
      </c>
      <c r="L21" s="16" t="s">
        <v>32</v>
      </c>
    </row>
    <row r="22" spans="1:12">
      <c r="A22" s="30">
        <v>46076</v>
      </c>
      <c r="B22" s="16" t="s">
        <v>177</v>
      </c>
      <c r="C22" s="16" t="s">
        <v>36</v>
      </c>
      <c r="D22" s="16">
        <v>10</v>
      </c>
      <c r="E22" s="16" t="s">
        <v>12</v>
      </c>
      <c r="F22" s="16">
        <v>6070</v>
      </c>
      <c r="G22" s="16">
        <v>6140</v>
      </c>
      <c r="H22" s="16">
        <v>5970</v>
      </c>
      <c r="I22" s="16">
        <v>6036</v>
      </c>
      <c r="J22" s="5">
        <f t="shared" si="0"/>
        <v>34</v>
      </c>
      <c r="K22" s="5">
        <f t="shared" si="1"/>
        <v>340</v>
      </c>
      <c r="L22" s="16" t="s">
        <v>32</v>
      </c>
    </row>
    <row r="23" spans="1:12">
      <c r="A23" s="30">
        <v>46077</v>
      </c>
      <c r="B23" s="16" t="s">
        <v>182</v>
      </c>
      <c r="C23" s="16" t="s">
        <v>35</v>
      </c>
      <c r="D23" s="16">
        <v>50</v>
      </c>
      <c r="E23" s="16" t="s">
        <v>10</v>
      </c>
      <c r="F23" s="16">
        <v>3340</v>
      </c>
      <c r="G23" s="16">
        <v>3300</v>
      </c>
      <c r="H23" s="16">
        <v>3400</v>
      </c>
      <c r="I23" s="16">
        <v>3300</v>
      </c>
      <c r="J23" s="5">
        <f t="shared" si="0"/>
        <v>-40</v>
      </c>
      <c r="K23" s="5">
        <f t="shared" si="1"/>
        <v>-2000</v>
      </c>
      <c r="L23" s="16" t="s">
        <v>33</v>
      </c>
    </row>
    <row r="24" spans="1:12">
      <c r="A24" s="30">
        <v>46077</v>
      </c>
      <c r="B24" s="16" t="s">
        <v>186</v>
      </c>
      <c r="C24" s="16" t="s">
        <v>35</v>
      </c>
      <c r="D24" s="16">
        <v>1000</v>
      </c>
      <c r="E24" s="16" t="s">
        <v>10</v>
      </c>
      <c r="F24" s="16">
        <v>311.5</v>
      </c>
      <c r="G24" s="16">
        <v>309.5</v>
      </c>
      <c r="H24" s="16">
        <v>314</v>
      </c>
      <c r="I24" s="16">
        <v>313</v>
      </c>
      <c r="J24" s="5">
        <f t="shared" si="0"/>
        <v>1.5</v>
      </c>
      <c r="K24" s="5">
        <f t="shared" si="1"/>
        <v>1500</v>
      </c>
      <c r="L24" s="16" t="s">
        <v>32</v>
      </c>
    </row>
    <row r="25" spans="1:12">
      <c r="A25" s="30">
        <v>46078</v>
      </c>
      <c r="B25" s="16" t="s">
        <v>177</v>
      </c>
      <c r="C25" s="16" t="s">
        <v>36</v>
      </c>
      <c r="D25" s="16">
        <v>10</v>
      </c>
      <c r="E25" s="16" t="s">
        <v>12</v>
      </c>
      <c r="F25" s="16">
        <v>6020</v>
      </c>
      <c r="G25" s="16">
        <v>6080</v>
      </c>
      <c r="H25" s="16">
        <v>5920</v>
      </c>
      <c r="I25" s="16">
        <v>5955</v>
      </c>
      <c r="J25" s="5">
        <f t="shared" si="0"/>
        <v>65</v>
      </c>
      <c r="K25" s="5">
        <f t="shared" si="1"/>
        <v>650</v>
      </c>
      <c r="L25" s="16" t="s">
        <v>32</v>
      </c>
    </row>
    <row r="26" spans="1:12">
      <c r="A26" s="30">
        <v>46078</v>
      </c>
      <c r="B26" s="16" t="s">
        <v>181</v>
      </c>
      <c r="C26" s="16" t="s">
        <v>35</v>
      </c>
      <c r="D26" s="16">
        <v>250</v>
      </c>
      <c r="E26" s="16" t="s">
        <v>10</v>
      </c>
      <c r="F26" s="16">
        <v>258</v>
      </c>
      <c r="G26" s="16">
        <v>253</v>
      </c>
      <c r="H26" s="16">
        <v>266</v>
      </c>
      <c r="I26" s="16">
        <v>263.10000000000002</v>
      </c>
      <c r="J26" s="5">
        <f t="shared" si="0"/>
        <v>5.1000000000000227</v>
      </c>
      <c r="K26" s="5">
        <f t="shared" si="1"/>
        <v>1275.0000000000057</v>
      </c>
      <c r="L26" s="16" t="s">
        <v>32</v>
      </c>
    </row>
    <row r="27" spans="1:12">
      <c r="A27" s="30">
        <v>46079</v>
      </c>
      <c r="B27" s="16" t="s">
        <v>186</v>
      </c>
      <c r="C27" s="16" t="s">
        <v>36</v>
      </c>
      <c r="D27" s="16">
        <v>1000</v>
      </c>
      <c r="E27" s="16" t="s">
        <v>10</v>
      </c>
      <c r="F27" s="16">
        <v>314</v>
      </c>
      <c r="G27" s="16">
        <v>312</v>
      </c>
      <c r="H27" s="16">
        <v>317</v>
      </c>
      <c r="I27" s="16">
        <v>317</v>
      </c>
      <c r="J27" s="5">
        <f t="shared" si="0"/>
        <v>3</v>
      </c>
      <c r="K27" s="5">
        <f t="shared" si="1"/>
        <v>3000</v>
      </c>
      <c r="L27" s="16" t="s">
        <v>32</v>
      </c>
    </row>
    <row r="28" spans="1:12">
      <c r="J28" s="5">
        <f t="shared" si="0"/>
        <v>0</v>
      </c>
      <c r="K28" s="5">
        <f t="shared" si="1"/>
        <v>0</v>
      </c>
    </row>
    <row r="31" spans="1:12">
      <c r="F31" s="36" t="s">
        <v>237</v>
      </c>
      <c r="G31" s="37"/>
      <c r="H31" s="37"/>
      <c r="I31" s="37"/>
      <c r="J31" s="37"/>
      <c r="K31" s="37"/>
      <c r="L31" s="38"/>
    </row>
    <row r="32" spans="1:12" ht="30">
      <c r="F32" s="18" t="s">
        <v>21</v>
      </c>
      <c r="G32" s="7" t="s">
        <v>22</v>
      </c>
      <c r="H32" s="7" t="s">
        <v>23</v>
      </c>
      <c r="I32" s="7" t="s">
        <v>24</v>
      </c>
      <c r="J32" s="7" t="s">
        <v>25</v>
      </c>
      <c r="K32" s="7" t="s">
        <v>26</v>
      </c>
      <c r="L32" s="8" t="s">
        <v>27</v>
      </c>
    </row>
    <row r="33" spans="6:12">
      <c r="F33" s="19" t="s">
        <v>155</v>
      </c>
      <c r="G33" s="9">
        <v>26</v>
      </c>
      <c r="H33" s="9"/>
      <c r="I33" s="9">
        <v>26</v>
      </c>
      <c r="J33" s="10">
        <v>21</v>
      </c>
      <c r="K33" s="11">
        <f t="shared" ref="K33" si="2">+J33/I33</f>
        <v>0.80769230769230771</v>
      </c>
      <c r="L33" s="12">
        <v>15565</v>
      </c>
    </row>
    <row r="34" spans="6:12">
      <c r="F34" s="20"/>
      <c r="G34" s="13"/>
      <c r="H34" s="13"/>
      <c r="I34" s="13"/>
      <c r="J34" s="13"/>
      <c r="K34" s="14"/>
      <c r="L34" s="15"/>
    </row>
  </sheetData>
  <mergeCells count="1">
    <mergeCell ref="F31:L3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L44"/>
  <sheetViews>
    <sheetView topLeftCell="A30" zoomScaleNormal="100" workbookViewId="0">
      <selection activeCell="D41" sqref="D41:J41"/>
    </sheetView>
  </sheetViews>
  <sheetFormatPr defaultRowHeight="15"/>
  <cols>
    <col min="1" max="1" width="13.5703125" customWidth="1"/>
    <col min="2" max="2" width="16.85546875" customWidth="1"/>
    <col min="3" max="3" width="17.42578125" customWidth="1"/>
    <col min="4" max="4" width="19.28515625" customWidth="1"/>
    <col min="5" max="5" width="14.28515625" customWidth="1"/>
    <col min="6" max="6" width="13" customWidth="1"/>
    <col min="7" max="7" width="14.28515625" customWidth="1"/>
    <col min="8" max="8" width="14" customWidth="1"/>
    <col min="9" max="9" width="13.7109375" customWidth="1"/>
    <col min="10" max="10" width="13.140625" customWidth="1"/>
    <col min="11" max="11" width="13.42578125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46083</v>
      </c>
      <c r="B2" s="16" t="s">
        <v>174</v>
      </c>
      <c r="C2" s="16" t="s">
        <v>36</v>
      </c>
      <c r="D2" s="16">
        <v>1000</v>
      </c>
      <c r="E2" s="16" t="s">
        <v>10</v>
      </c>
      <c r="F2" s="16">
        <v>331</v>
      </c>
      <c r="G2" s="16">
        <v>329</v>
      </c>
      <c r="H2" s="16">
        <v>334</v>
      </c>
      <c r="I2" s="16">
        <v>331.5</v>
      </c>
      <c r="J2" s="5">
        <f t="shared" ref="J2:J35" si="0">IF(E2="BUY",I2-F2,F2-I2)</f>
        <v>0.5</v>
      </c>
      <c r="K2" s="5">
        <f t="shared" ref="K2:K35" si="1">(J2*D2)</f>
        <v>500</v>
      </c>
      <c r="L2" s="16" t="s">
        <v>32</v>
      </c>
    </row>
    <row r="3" spans="1:12">
      <c r="A3" s="34">
        <v>46083</v>
      </c>
      <c r="B3" s="16" t="s">
        <v>177</v>
      </c>
      <c r="C3" s="16" t="s">
        <v>36</v>
      </c>
      <c r="D3" s="16">
        <v>10</v>
      </c>
      <c r="E3" s="16" t="s">
        <v>10</v>
      </c>
      <c r="F3" s="16">
        <v>6650</v>
      </c>
      <c r="G3" s="16">
        <v>6440</v>
      </c>
      <c r="H3" s="16">
        <v>6800</v>
      </c>
      <c r="I3" s="16">
        <v>6680</v>
      </c>
      <c r="J3" s="5">
        <f t="shared" si="0"/>
        <v>30</v>
      </c>
      <c r="K3" s="5">
        <f t="shared" si="1"/>
        <v>300</v>
      </c>
      <c r="L3" s="16" t="s">
        <v>32</v>
      </c>
    </row>
    <row r="4" spans="1:12">
      <c r="A4" s="34">
        <v>46085</v>
      </c>
      <c r="B4" s="16" t="s">
        <v>174</v>
      </c>
      <c r="C4" s="16" t="s">
        <v>36</v>
      </c>
      <c r="D4" s="16">
        <v>1000</v>
      </c>
      <c r="E4" s="16" t="s">
        <v>10</v>
      </c>
      <c r="F4" s="16">
        <v>327.5</v>
      </c>
      <c r="G4" s="16">
        <v>325.5</v>
      </c>
      <c r="H4" s="16">
        <v>330</v>
      </c>
      <c r="I4" s="16">
        <v>328.8</v>
      </c>
      <c r="J4" s="5">
        <f t="shared" si="0"/>
        <v>1.3000000000000114</v>
      </c>
      <c r="K4" s="5">
        <f t="shared" si="1"/>
        <v>1300.0000000000114</v>
      </c>
      <c r="L4" s="16" t="s">
        <v>32</v>
      </c>
    </row>
    <row r="5" spans="1:12">
      <c r="A5" s="34">
        <v>46085</v>
      </c>
      <c r="B5" s="16" t="s">
        <v>181</v>
      </c>
      <c r="C5" s="16" t="s">
        <v>36</v>
      </c>
      <c r="D5" s="16">
        <v>250</v>
      </c>
      <c r="E5" s="16" t="s">
        <v>10</v>
      </c>
      <c r="F5" s="16">
        <v>280</v>
      </c>
      <c r="G5" s="16">
        <v>275</v>
      </c>
      <c r="H5" s="16">
        <v>288</v>
      </c>
      <c r="I5" s="16">
        <v>277</v>
      </c>
      <c r="J5" s="5">
        <f t="shared" si="0"/>
        <v>-3</v>
      </c>
      <c r="K5" s="5">
        <f t="shared" si="1"/>
        <v>-750</v>
      </c>
      <c r="L5" s="16" t="s">
        <v>33</v>
      </c>
    </row>
    <row r="6" spans="1:12">
      <c r="A6" s="34">
        <v>46086</v>
      </c>
      <c r="B6" s="16" t="s">
        <v>172</v>
      </c>
      <c r="C6" s="16" t="s">
        <v>36</v>
      </c>
      <c r="D6" s="16">
        <v>50</v>
      </c>
      <c r="E6" s="16" t="s">
        <v>10</v>
      </c>
      <c r="F6" s="16">
        <v>5260</v>
      </c>
      <c r="G6" s="16">
        <v>5210</v>
      </c>
      <c r="H6" s="16">
        <v>5350</v>
      </c>
      <c r="I6" s="16">
        <v>5310</v>
      </c>
      <c r="J6" s="5">
        <f t="shared" si="0"/>
        <v>50</v>
      </c>
      <c r="K6" s="5">
        <f t="shared" si="1"/>
        <v>2500</v>
      </c>
      <c r="L6" s="16" t="s">
        <v>32</v>
      </c>
    </row>
    <row r="7" spans="1:12">
      <c r="A7" s="30">
        <v>46087</v>
      </c>
      <c r="B7" s="16" t="s">
        <v>182</v>
      </c>
      <c r="C7" s="16" t="s">
        <v>36</v>
      </c>
      <c r="D7" s="16">
        <v>50</v>
      </c>
      <c r="E7" s="16" t="s">
        <v>10</v>
      </c>
      <c r="F7" s="16">
        <v>3340</v>
      </c>
      <c r="G7" s="16">
        <v>3300</v>
      </c>
      <c r="H7" s="16">
        <v>3400</v>
      </c>
      <c r="I7" s="16">
        <v>3367</v>
      </c>
      <c r="J7" s="5">
        <f t="shared" si="0"/>
        <v>27</v>
      </c>
      <c r="K7" s="5">
        <f t="shared" si="1"/>
        <v>1350</v>
      </c>
      <c r="L7" s="16" t="s">
        <v>32</v>
      </c>
    </row>
    <row r="8" spans="1:12">
      <c r="A8" s="30">
        <v>46087</v>
      </c>
      <c r="B8" s="16" t="s">
        <v>181</v>
      </c>
      <c r="C8" s="16" t="s">
        <v>36</v>
      </c>
      <c r="D8" s="16">
        <v>250</v>
      </c>
      <c r="E8" s="16" t="s">
        <v>10</v>
      </c>
      <c r="F8" s="16">
        <v>274</v>
      </c>
      <c r="G8" s="16">
        <v>268</v>
      </c>
      <c r="H8" s="16">
        <v>282</v>
      </c>
      <c r="I8" s="16">
        <v>279</v>
      </c>
      <c r="J8" s="5">
        <f t="shared" si="0"/>
        <v>5</v>
      </c>
      <c r="K8" s="5">
        <f t="shared" si="1"/>
        <v>1250</v>
      </c>
      <c r="L8" s="16" t="s">
        <v>32</v>
      </c>
    </row>
    <row r="9" spans="1:12">
      <c r="A9" s="30">
        <v>46087</v>
      </c>
      <c r="B9" s="16" t="s">
        <v>186</v>
      </c>
      <c r="C9" s="16" t="s">
        <v>36</v>
      </c>
      <c r="D9" s="16">
        <v>1000</v>
      </c>
      <c r="E9" s="16" t="s">
        <v>12</v>
      </c>
      <c r="F9" s="16">
        <v>334</v>
      </c>
      <c r="G9" s="16">
        <v>335.5</v>
      </c>
      <c r="H9" s="16">
        <v>332</v>
      </c>
      <c r="I9" s="16">
        <v>332.5</v>
      </c>
      <c r="J9" s="5">
        <f t="shared" si="0"/>
        <v>1.5</v>
      </c>
      <c r="K9" s="5">
        <f t="shared" si="1"/>
        <v>1500</v>
      </c>
      <c r="L9" s="16" t="s">
        <v>32</v>
      </c>
    </row>
    <row r="10" spans="1:12">
      <c r="A10" s="30">
        <v>46090</v>
      </c>
      <c r="B10" s="16" t="s">
        <v>181</v>
      </c>
      <c r="C10" s="16" t="s">
        <v>36</v>
      </c>
      <c r="D10" s="16">
        <v>250</v>
      </c>
      <c r="E10" s="16" t="s">
        <v>10</v>
      </c>
      <c r="F10" s="16">
        <v>310.5</v>
      </c>
      <c r="G10" s="16">
        <v>304</v>
      </c>
      <c r="H10" s="16">
        <v>318</v>
      </c>
      <c r="I10" s="16">
        <v>304</v>
      </c>
      <c r="J10" s="5">
        <f t="shared" si="0"/>
        <v>-6.5</v>
      </c>
      <c r="K10" s="5">
        <f t="shared" si="1"/>
        <v>-1625</v>
      </c>
      <c r="L10" s="16" t="s">
        <v>33</v>
      </c>
    </row>
    <row r="11" spans="1:12">
      <c r="A11" s="30">
        <v>46091</v>
      </c>
      <c r="B11" s="16" t="s">
        <v>172</v>
      </c>
      <c r="C11" s="16" t="s">
        <v>36</v>
      </c>
      <c r="D11" s="16">
        <v>50</v>
      </c>
      <c r="E11" s="16" t="s">
        <v>10</v>
      </c>
      <c r="F11" s="16">
        <v>5450</v>
      </c>
      <c r="G11" s="16">
        <v>5400</v>
      </c>
      <c r="H11" s="16">
        <v>5530</v>
      </c>
      <c r="I11" s="16">
        <v>5478</v>
      </c>
      <c r="J11" s="5">
        <f t="shared" si="0"/>
        <v>28</v>
      </c>
      <c r="K11" s="5">
        <f t="shared" si="1"/>
        <v>1400</v>
      </c>
      <c r="L11" s="16" t="s">
        <v>32</v>
      </c>
    </row>
    <row r="12" spans="1:12">
      <c r="A12" s="30">
        <v>46091</v>
      </c>
      <c r="B12" s="16" t="s">
        <v>174</v>
      </c>
      <c r="C12" s="16" t="s">
        <v>36</v>
      </c>
      <c r="D12" s="16">
        <v>1000</v>
      </c>
      <c r="E12" s="16" t="s">
        <v>10</v>
      </c>
      <c r="F12" s="16">
        <v>327.5</v>
      </c>
      <c r="G12" s="16">
        <v>325.5</v>
      </c>
      <c r="H12" s="16">
        <v>330</v>
      </c>
      <c r="I12" s="16">
        <v>325.5</v>
      </c>
      <c r="J12" s="5">
        <f t="shared" si="0"/>
        <v>-2</v>
      </c>
      <c r="K12" s="5">
        <f t="shared" si="1"/>
        <v>-2000</v>
      </c>
      <c r="L12" s="16" t="s">
        <v>33</v>
      </c>
    </row>
    <row r="13" spans="1:12">
      <c r="A13" s="30">
        <v>46092</v>
      </c>
      <c r="B13" s="16" t="s">
        <v>182</v>
      </c>
      <c r="C13" s="16" t="s">
        <v>36</v>
      </c>
      <c r="D13" s="16">
        <v>50</v>
      </c>
      <c r="E13" s="16" t="s">
        <v>10</v>
      </c>
      <c r="F13" s="16">
        <v>3400</v>
      </c>
      <c r="G13" s="16">
        <v>3350</v>
      </c>
      <c r="H13" s="16">
        <v>3470</v>
      </c>
      <c r="I13" s="16">
        <v>3420</v>
      </c>
      <c r="J13" s="5">
        <f t="shared" si="0"/>
        <v>20</v>
      </c>
      <c r="K13" s="5">
        <f t="shared" si="1"/>
        <v>1000</v>
      </c>
      <c r="L13" s="16" t="s">
        <v>32</v>
      </c>
    </row>
    <row r="14" spans="1:12">
      <c r="A14" s="30">
        <v>46092</v>
      </c>
      <c r="B14" s="16" t="s">
        <v>177</v>
      </c>
      <c r="C14" s="16" t="s">
        <v>36</v>
      </c>
      <c r="D14" s="16">
        <v>10</v>
      </c>
      <c r="E14" s="16" t="s">
        <v>10</v>
      </c>
      <c r="F14" s="16">
        <v>7850</v>
      </c>
      <c r="G14" s="16">
        <v>7650</v>
      </c>
      <c r="H14" s="16">
        <v>8100</v>
      </c>
      <c r="I14" s="16">
        <v>8015</v>
      </c>
      <c r="J14" s="5">
        <f t="shared" si="0"/>
        <v>165</v>
      </c>
      <c r="K14" s="5">
        <f t="shared" si="1"/>
        <v>1650</v>
      </c>
      <c r="L14" s="16" t="s">
        <v>32</v>
      </c>
    </row>
    <row r="15" spans="1:12">
      <c r="A15" s="30">
        <v>46093</v>
      </c>
      <c r="B15" s="16" t="s">
        <v>172</v>
      </c>
      <c r="C15" s="16" t="s">
        <v>36</v>
      </c>
      <c r="D15" s="16">
        <v>50</v>
      </c>
      <c r="E15" s="16" t="s">
        <v>12</v>
      </c>
      <c r="F15" s="16">
        <v>5470</v>
      </c>
      <c r="G15" s="16">
        <v>5510</v>
      </c>
      <c r="H15" s="16">
        <v>5400</v>
      </c>
      <c r="I15" s="16">
        <v>5450</v>
      </c>
      <c r="J15" s="5">
        <f t="shared" si="0"/>
        <v>20</v>
      </c>
      <c r="K15" s="5">
        <f t="shared" si="1"/>
        <v>1000</v>
      </c>
      <c r="L15" s="16" t="s">
        <v>32</v>
      </c>
    </row>
    <row r="16" spans="1:12">
      <c r="A16" s="30">
        <v>46093</v>
      </c>
      <c r="B16" s="16" t="s">
        <v>181</v>
      </c>
      <c r="C16" s="16" t="s">
        <v>36</v>
      </c>
      <c r="D16" s="16">
        <v>250</v>
      </c>
      <c r="E16" s="16" t="s">
        <v>10</v>
      </c>
      <c r="F16" s="16">
        <v>300</v>
      </c>
      <c r="G16" s="16">
        <v>295</v>
      </c>
      <c r="H16" s="16">
        <v>310</v>
      </c>
      <c r="I16" s="16">
        <v>301.5</v>
      </c>
      <c r="J16" s="5">
        <f t="shared" si="0"/>
        <v>1.5</v>
      </c>
      <c r="K16" s="5">
        <f t="shared" si="1"/>
        <v>375</v>
      </c>
      <c r="L16" s="16" t="s">
        <v>32</v>
      </c>
    </row>
    <row r="17" spans="1:12">
      <c r="A17" s="30">
        <v>46094</v>
      </c>
      <c r="B17" s="16" t="s">
        <v>172</v>
      </c>
      <c r="C17" s="16" t="s">
        <v>36</v>
      </c>
      <c r="D17" s="16">
        <v>50</v>
      </c>
      <c r="E17" s="16" t="s">
        <v>12</v>
      </c>
      <c r="F17" s="16">
        <v>5430</v>
      </c>
      <c r="G17" s="16">
        <v>5480</v>
      </c>
      <c r="H17" s="16">
        <v>5350</v>
      </c>
      <c r="I17" s="16">
        <v>5350</v>
      </c>
      <c r="J17" s="5">
        <f t="shared" si="0"/>
        <v>80</v>
      </c>
      <c r="K17" s="5">
        <f t="shared" si="1"/>
        <v>4000</v>
      </c>
      <c r="L17" s="16" t="s">
        <v>32</v>
      </c>
    </row>
    <row r="18" spans="1:12">
      <c r="A18" s="30">
        <v>46094</v>
      </c>
      <c r="B18" s="16" t="s">
        <v>174</v>
      </c>
      <c r="C18" s="16" t="s">
        <v>36</v>
      </c>
      <c r="D18" s="16">
        <v>1000</v>
      </c>
      <c r="E18" s="16" t="s">
        <v>10</v>
      </c>
      <c r="F18" s="16">
        <v>325</v>
      </c>
      <c r="G18" s="16">
        <v>323</v>
      </c>
      <c r="H18" s="16">
        <v>328</v>
      </c>
      <c r="I18" s="16">
        <v>323</v>
      </c>
      <c r="J18" s="5">
        <f t="shared" si="0"/>
        <v>-2</v>
      </c>
      <c r="K18" s="5">
        <f t="shared" si="1"/>
        <v>-2000</v>
      </c>
      <c r="L18" s="16" t="s">
        <v>33</v>
      </c>
    </row>
    <row r="19" spans="1:12">
      <c r="A19" s="30">
        <v>46097</v>
      </c>
      <c r="B19" s="16" t="s">
        <v>182</v>
      </c>
      <c r="C19" s="16" t="s">
        <v>36</v>
      </c>
      <c r="D19" s="16">
        <v>50</v>
      </c>
      <c r="E19" s="16" t="s">
        <v>12</v>
      </c>
      <c r="F19" s="16">
        <v>3450</v>
      </c>
      <c r="G19" s="16">
        <v>3500</v>
      </c>
      <c r="H19" s="16">
        <v>3380</v>
      </c>
      <c r="I19" s="16">
        <v>3430</v>
      </c>
      <c r="J19" s="5">
        <f t="shared" si="0"/>
        <v>20</v>
      </c>
      <c r="K19" s="5">
        <f t="shared" si="1"/>
        <v>1000</v>
      </c>
      <c r="L19" s="16" t="s">
        <v>32</v>
      </c>
    </row>
    <row r="20" spans="1:12">
      <c r="A20" s="30">
        <v>46097</v>
      </c>
      <c r="B20" s="16" t="s">
        <v>42</v>
      </c>
      <c r="C20" s="16" t="s">
        <v>36</v>
      </c>
      <c r="D20" s="16">
        <v>20</v>
      </c>
      <c r="E20" s="16" t="s">
        <v>12</v>
      </c>
      <c r="F20" s="16">
        <v>156200</v>
      </c>
      <c r="G20" s="16">
        <v>156400</v>
      </c>
      <c r="H20" s="16">
        <v>155600</v>
      </c>
      <c r="I20" s="16">
        <v>156000</v>
      </c>
      <c r="J20" s="5">
        <f t="shared" si="0"/>
        <v>200</v>
      </c>
      <c r="K20" s="5">
        <f t="shared" si="1"/>
        <v>4000</v>
      </c>
      <c r="L20" s="16" t="s">
        <v>32</v>
      </c>
    </row>
    <row r="21" spans="1:12">
      <c r="A21" s="30">
        <v>46098</v>
      </c>
      <c r="B21" s="16" t="s">
        <v>182</v>
      </c>
      <c r="C21" s="16" t="s">
        <v>36</v>
      </c>
      <c r="D21" s="16">
        <v>50</v>
      </c>
      <c r="E21" s="16" t="s">
        <v>12</v>
      </c>
      <c r="F21" s="16">
        <v>3460</v>
      </c>
      <c r="G21" s="16">
        <v>3510</v>
      </c>
      <c r="H21" s="16">
        <v>3400</v>
      </c>
      <c r="I21" s="16">
        <v>3440</v>
      </c>
      <c r="J21" s="5">
        <f t="shared" si="0"/>
        <v>20</v>
      </c>
      <c r="K21" s="5">
        <f t="shared" si="1"/>
        <v>1000</v>
      </c>
      <c r="L21" s="16" t="s">
        <v>32</v>
      </c>
    </row>
    <row r="22" spans="1:12">
      <c r="A22" s="30">
        <v>46098</v>
      </c>
      <c r="B22" s="16" t="s">
        <v>181</v>
      </c>
      <c r="C22" s="16" t="s">
        <v>36</v>
      </c>
      <c r="D22" s="16">
        <v>250</v>
      </c>
      <c r="E22" s="16" t="s">
        <v>10</v>
      </c>
      <c r="F22" s="16">
        <v>282</v>
      </c>
      <c r="G22" s="16">
        <v>279</v>
      </c>
      <c r="H22" s="16">
        <v>288</v>
      </c>
      <c r="I22" s="16">
        <v>286.3</v>
      </c>
      <c r="J22" s="5">
        <f t="shared" si="0"/>
        <v>4.3000000000000114</v>
      </c>
      <c r="K22" s="5">
        <f t="shared" si="1"/>
        <v>1075.0000000000027</v>
      </c>
      <c r="L22" s="16" t="s">
        <v>32</v>
      </c>
    </row>
    <row r="23" spans="1:12">
      <c r="A23" s="30">
        <v>46098</v>
      </c>
      <c r="B23" s="16" t="s">
        <v>186</v>
      </c>
      <c r="C23" s="16" t="s">
        <v>36</v>
      </c>
      <c r="D23" s="16">
        <v>1000</v>
      </c>
      <c r="E23" s="16" t="s">
        <v>12</v>
      </c>
      <c r="F23" s="16">
        <v>342</v>
      </c>
      <c r="G23" s="16">
        <v>344</v>
      </c>
      <c r="H23" s="16">
        <v>339</v>
      </c>
      <c r="I23" s="16">
        <v>342.7</v>
      </c>
      <c r="J23" s="5">
        <f t="shared" si="0"/>
        <v>-0.69999999999998863</v>
      </c>
      <c r="K23" s="5">
        <f t="shared" si="1"/>
        <v>-699.99999999998863</v>
      </c>
      <c r="L23" s="16" t="s">
        <v>33</v>
      </c>
    </row>
    <row r="24" spans="1:12">
      <c r="A24" s="30">
        <v>46099</v>
      </c>
      <c r="B24" s="16" t="s">
        <v>182</v>
      </c>
      <c r="C24" s="16" t="s">
        <v>35</v>
      </c>
      <c r="D24" s="16">
        <v>50</v>
      </c>
      <c r="E24" s="16" t="s">
        <v>12</v>
      </c>
      <c r="F24" s="16">
        <v>3470</v>
      </c>
      <c r="G24" s="16">
        <v>3510</v>
      </c>
      <c r="H24" s="16">
        <v>3400</v>
      </c>
      <c r="I24" s="16">
        <v>3440</v>
      </c>
      <c r="J24" s="5">
        <f t="shared" si="0"/>
        <v>30</v>
      </c>
      <c r="K24" s="5">
        <f t="shared" si="1"/>
        <v>1500</v>
      </c>
      <c r="L24" s="16" t="s">
        <v>32</v>
      </c>
    </row>
    <row r="25" spans="1:12">
      <c r="A25" s="30">
        <v>46099</v>
      </c>
      <c r="B25" s="16" t="s">
        <v>174</v>
      </c>
      <c r="C25" s="16" t="s">
        <v>36</v>
      </c>
      <c r="D25" s="16">
        <v>1000</v>
      </c>
      <c r="E25" s="16" t="s">
        <v>12</v>
      </c>
      <c r="F25" s="16">
        <v>317.5</v>
      </c>
      <c r="G25" s="16">
        <v>319.5</v>
      </c>
      <c r="H25" s="16">
        <v>314</v>
      </c>
      <c r="I25" s="16">
        <v>315.7</v>
      </c>
      <c r="J25" s="5">
        <f t="shared" si="0"/>
        <v>1.8000000000000114</v>
      </c>
      <c r="K25" s="5">
        <f t="shared" si="1"/>
        <v>1800.0000000000114</v>
      </c>
      <c r="L25" s="16" t="s">
        <v>32</v>
      </c>
    </row>
    <row r="26" spans="1:12">
      <c r="A26" s="30">
        <v>46100</v>
      </c>
      <c r="B26" s="16" t="s">
        <v>172</v>
      </c>
      <c r="C26" s="16" t="s">
        <v>36</v>
      </c>
      <c r="D26" s="16">
        <v>50</v>
      </c>
      <c r="E26" s="16" t="s">
        <v>12</v>
      </c>
      <c r="F26" s="16">
        <v>5410</v>
      </c>
      <c r="G26" s="16">
        <v>5460</v>
      </c>
      <c r="H26" s="16">
        <v>5350</v>
      </c>
      <c r="I26" s="16">
        <v>5390</v>
      </c>
      <c r="J26" s="5">
        <f t="shared" si="0"/>
        <v>20</v>
      </c>
      <c r="K26" s="5">
        <f t="shared" si="1"/>
        <v>1000</v>
      </c>
      <c r="L26" s="16" t="s">
        <v>32</v>
      </c>
    </row>
    <row r="27" spans="1:12">
      <c r="A27" s="30">
        <v>46100</v>
      </c>
      <c r="B27" s="16" t="s">
        <v>181</v>
      </c>
      <c r="C27" s="16" t="s">
        <v>36</v>
      </c>
      <c r="D27" s="16">
        <v>250</v>
      </c>
      <c r="E27" s="16" t="s">
        <v>10</v>
      </c>
      <c r="F27" s="16">
        <v>298</v>
      </c>
      <c r="G27" s="16">
        <v>293</v>
      </c>
      <c r="H27" s="16">
        <v>305</v>
      </c>
      <c r="I27" s="16">
        <v>299.7</v>
      </c>
      <c r="J27" s="5">
        <f t="shared" si="0"/>
        <v>1.6999999999999886</v>
      </c>
      <c r="K27" s="5">
        <f t="shared" si="1"/>
        <v>424.99999999999716</v>
      </c>
      <c r="L27" s="16" t="s">
        <v>32</v>
      </c>
    </row>
    <row r="28" spans="1:12">
      <c r="A28" s="30">
        <v>46101</v>
      </c>
      <c r="B28" s="16" t="s">
        <v>174</v>
      </c>
      <c r="C28" s="16" t="s">
        <v>36</v>
      </c>
      <c r="D28" s="16">
        <v>1000</v>
      </c>
      <c r="E28" s="16" t="s">
        <v>12</v>
      </c>
      <c r="F28" s="16">
        <v>309.5</v>
      </c>
      <c r="G28" s="16">
        <v>311.5</v>
      </c>
      <c r="H28" s="16">
        <v>307</v>
      </c>
      <c r="I28" s="16">
        <v>307.60000000000002</v>
      </c>
      <c r="J28" s="5">
        <f t="shared" si="0"/>
        <v>1.8999999999999773</v>
      </c>
      <c r="K28" s="5">
        <f t="shared" si="1"/>
        <v>1899.9999999999773</v>
      </c>
      <c r="L28" s="16" t="s">
        <v>32</v>
      </c>
    </row>
    <row r="29" spans="1:12">
      <c r="A29" s="30">
        <v>46101</v>
      </c>
      <c r="B29" s="16" t="s">
        <v>172</v>
      </c>
      <c r="C29" s="16" t="s">
        <v>35</v>
      </c>
      <c r="D29" s="16">
        <v>50</v>
      </c>
      <c r="E29" s="16" t="s">
        <v>10</v>
      </c>
      <c r="F29" s="16">
        <v>5450</v>
      </c>
      <c r="G29" s="16">
        <v>5410</v>
      </c>
      <c r="H29" s="16">
        <v>5520</v>
      </c>
      <c r="I29" s="16">
        <v>5410</v>
      </c>
      <c r="J29" s="5">
        <f t="shared" si="0"/>
        <v>-40</v>
      </c>
      <c r="K29" s="5">
        <f t="shared" si="1"/>
        <v>-2000</v>
      </c>
      <c r="L29" s="16" t="s">
        <v>33</v>
      </c>
    </row>
    <row r="30" spans="1:12">
      <c r="A30" s="30">
        <v>46101</v>
      </c>
      <c r="B30" s="16" t="s">
        <v>182</v>
      </c>
      <c r="C30" s="16" t="s">
        <v>35</v>
      </c>
      <c r="D30" s="16">
        <v>50</v>
      </c>
      <c r="E30" s="16" t="s">
        <v>10</v>
      </c>
      <c r="F30" s="16">
        <v>3480</v>
      </c>
      <c r="G30" s="16">
        <v>3440</v>
      </c>
      <c r="H30" s="16">
        <v>3540</v>
      </c>
      <c r="I30" s="16">
        <v>3500</v>
      </c>
      <c r="J30" s="5">
        <f t="shared" si="0"/>
        <v>20</v>
      </c>
      <c r="K30" s="5">
        <f t="shared" si="1"/>
        <v>1000</v>
      </c>
      <c r="L30" s="16" t="s">
        <v>32</v>
      </c>
    </row>
    <row r="31" spans="1:12">
      <c r="A31" s="30">
        <v>46104</v>
      </c>
      <c r="B31" s="16" t="s">
        <v>172</v>
      </c>
      <c r="C31" s="16" t="s">
        <v>35</v>
      </c>
      <c r="D31" s="16">
        <v>50</v>
      </c>
      <c r="E31" s="16" t="s">
        <v>10</v>
      </c>
      <c r="F31" s="16">
        <v>5510</v>
      </c>
      <c r="G31" s="16">
        <v>5460</v>
      </c>
      <c r="H31" s="16">
        <v>5460</v>
      </c>
      <c r="I31" s="16">
        <v>5460</v>
      </c>
      <c r="J31" s="5">
        <f t="shared" si="0"/>
        <v>-50</v>
      </c>
      <c r="K31" s="5">
        <f t="shared" si="1"/>
        <v>-2500</v>
      </c>
      <c r="L31" s="16" t="s">
        <v>33</v>
      </c>
    </row>
    <row r="32" spans="1:12">
      <c r="A32" s="30">
        <v>46105</v>
      </c>
      <c r="B32" s="16" t="s">
        <v>177</v>
      </c>
      <c r="C32" s="16" t="s">
        <v>36</v>
      </c>
      <c r="D32" s="16">
        <v>10</v>
      </c>
      <c r="E32" s="16" t="s">
        <v>115</v>
      </c>
      <c r="F32" s="16">
        <v>8500</v>
      </c>
      <c r="G32" s="16">
        <v>8400</v>
      </c>
      <c r="H32" s="16">
        <v>8700</v>
      </c>
      <c r="I32" s="16">
        <v>8650</v>
      </c>
      <c r="J32" s="5">
        <f t="shared" si="0"/>
        <v>150</v>
      </c>
      <c r="K32" s="5">
        <f t="shared" si="1"/>
        <v>1500</v>
      </c>
      <c r="L32" s="16" t="s">
        <v>32</v>
      </c>
    </row>
    <row r="33" spans="1:12">
      <c r="A33" s="30">
        <v>46111</v>
      </c>
      <c r="B33" s="16" t="s">
        <v>174</v>
      </c>
      <c r="C33" s="16" t="s">
        <v>36</v>
      </c>
      <c r="D33" s="16">
        <v>1000</v>
      </c>
      <c r="E33" s="16" t="s">
        <v>10</v>
      </c>
      <c r="F33" s="16">
        <v>318.8</v>
      </c>
      <c r="G33" s="16">
        <v>316.8</v>
      </c>
      <c r="H33" s="16">
        <v>321</v>
      </c>
      <c r="I33" s="16">
        <v>316.8</v>
      </c>
      <c r="J33" s="5">
        <f t="shared" si="0"/>
        <v>-2</v>
      </c>
      <c r="K33" s="5">
        <f t="shared" si="1"/>
        <v>-2000</v>
      </c>
      <c r="L33" s="16" t="s">
        <v>33</v>
      </c>
    </row>
    <row r="34" spans="1:12">
      <c r="A34" s="30">
        <v>46111</v>
      </c>
      <c r="B34" s="16" t="s">
        <v>177</v>
      </c>
      <c r="C34" s="16" t="s">
        <v>36</v>
      </c>
      <c r="D34" s="16">
        <v>10</v>
      </c>
      <c r="E34" s="16" t="s">
        <v>10</v>
      </c>
      <c r="F34" s="16">
        <v>9750</v>
      </c>
      <c r="G34" s="16">
        <v>8600</v>
      </c>
      <c r="H34" s="16">
        <v>9950</v>
      </c>
      <c r="I34" s="16">
        <v>9790</v>
      </c>
      <c r="J34" s="5">
        <f t="shared" si="0"/>
        <v>40</v>
      </c>
      <c r="K34" s="5">
        <f t="shared" si="1"/>
        <v>400</v>
      </c>
      <c r="L34" s="16" t="s">
        <v>32</v>
      </c>
    </row>
    <row r="35" spans="1:12">
      <c r="A35" s="30">
        <v>46112</v>
      </c>
      <c r="B35" s="16" t="s">
        <v>181</v>
      </c>
      <c r="C35" s="16" t="s">
        <v>36</v>
      </c>
      <c r="D35" s="16">
        <v>250</v>
      </c>
      <c r="E35" s="16" t="s">
        <v>10</v>
      </c>
      <c r="F35" s="16">
        <v>275</v>
      </c>
      <c r="G35" s="16">
        <v>268</v>
      </c>
      <c r="H35" s="16">
        <v>281</v>
      </c>
      <c r="I35" s="16">
        <v>280</v>
      </c>
      <c r="J35" s="5">
        <f t="shared" si="0"/>
        <v>5</v>
      </c>
      <c r="K35" s="5">
        <f t="shared" si="1"/>
        <v>1250</v>
      </c>
      <c r="L35" s="16" t="s">
        <v>32</v>
      </c>
    </row>
    <row r="41" spans="1:12">
      <c r="D41" s="36" t="s">
        <v>236</v>
      </c>
      <c r="E41" s="37"/>
      <c r="F41" s="37"/>
      <c r="G41" s="37"/>
      <c r="H41" s="37"/>
      <c r="I41" s="37"/>
      <c r="J41" s="38"/>
    </row>
    <row r="42" spans="1:12">
      <c r="D42" s="18" t="s">
        <v>21</v>
      </c>
      <c r="E42" s="7" t="s">
        <v>22</v>
      </c>
      <c r="F42" s="7" t="s">
        <v>23</v>
      </c>
      <c r="G42" s="7" t="s">
        <v>24</v>
      </c>
      <c r="H42" s="7" t="s">
        <v>25</v>
      </c>
      <c r="I42" s="7" t="s">
        <v>26</v>
      </c>
      <c r="J42" s="8" t="s">
        <v>27</v>
      </c>
    </row>
    <row r="43" spans="1:12">
      <c r="D43" s="19" t="s">
        <v>155</v>
      </c>
      <c r="E43" s="9">
        <v>34</v>
      </c>
      <c r="F43" s="9"/>
      <c r="G43" s="9">
        <v>34</v>
      </c>
      <c r="H43" s="10">
        <v>26</v>
      </c>
      <c r="I43" s="11">
        <f t="shared" ref="I43" si="2">+H43/G43</f>
        <v>0.76470588235294112</v>
      </c>
      <c r="J43" s="12">
        <v>22400</v>
      </c>
    </row>
    <row r="44" spans="1:12">
      <c r="D44" s="20"/>
      <c r="E44" s="13"/>
      <c r="F44" s="13"/>
      <c r="G44" s="13"/>
      <c r="H44" s="13"/>
      <c r="I44" s="14"/>
      <c r="J44" s="15"/>
    </row>
  </sheetData>
  <mergeCells count="1">
    <mergeCell ref="D41:J4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L41"/>
  <sheetViews>
    <sheetView topLeftCell="A26" workbookViewId="0">
      <selection activeCell="D38" sqref="D38:J38"/>
    </sheetView>
  </sheetViews>
  <sheetFormatPr defaultRowHeight="15"/>
  <cols>
    <col min="1" max="1" width="10" customWidth="1"/>
    <col min="2" max="2" width="15.140625" customWidth="1"/>
    <col min="3" max="3" width="13.5703125" customWidth="1"/>
    <col min="4" max="4" width="21.42578125" style="16" customWidth="1"/>
    <col min="5" max="5" width="13" style="16" customWidth="1"/>
    <col min="6" max="6" width="13.140625" customWidth="1"/>
    <col min="7" max="7" width="13.85546875" customWidth="1"/>
    <col min="8" max="8" width="14.28515625" customWidth="1"/>
    <col min="9" max="9" width="12.140625" customWidth="1"/>
    <col min="10" max="10" width="13.7109375" customWidth="1"/>
    <col min="11" max="11" width="14.7109375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46113</v>
      </c>
      <c r="B2" s="16" t="s">
        <v>182</v>
      </c>
      <c r="C2" s="16" t="s">
        <v>35</v>
      </c>
      <c r="D2" s="16">
        <v>50</v>
      </c>
      <c r="E2" s="16" t="s">
        <v>10</v>
      </c>
      <c r="F2" s="16">
        <v>3570</v>
      </c>
      <c r="G2" s="16">
        <v>3520</v>
      </c>
      <c r="H2" s="16">
        <v>3630</v>
      </c>
      <c r="I2" s="16">
        <v>3620</v>
      </c>
      <c r="J2" s="5">
        <f t="shared" ref="J2:J34" si="0">IF(E2="BUY",I2-F2,F2-I2)</f>
        <v>50</v>
      </c>
      <c r="K2" s="5">
        <f t="shared" ref="K2:K34" si="1">(J2*D2)</f>
        <v>2500</v>
      </c>
      <c r="L2" s="16" t="s">
        <v>32</v>
      </c>
    </row>
    <row r="3" spans="1:12">
      <c r="A3" s="34">
        <v>46113</v>
      </c>
      <c r="B3" s="16" t="s">
        <v>226</v>
      </c>
      <c r="C3" s="16" t="s">
        <v>36</v>
      </c>
      <c r="D3" s="16">
        <v>1</v>
      </c>
      <c r="E3" s="16" t="s">
        <v>10</v>
      </c>
      <c r="F3" s="16">
        <v>244700</v>
      </c>
      <c r="G3" s="16">
        <v>24300</v>
      </c>
      <c r="H3" s="16">
        <v>247000</v>
      </c>
      <c r="I3" s="16">
        <v>245450</v>
      </c>
      <c r="J3" s="5">
        <f t="shared" si="0"/>
        <v>750</v>
      </c>
      <c r="K3" s="5">
        <f t="shared" si="1"/>
        <v>750</v>
      </c>
      <c r="L3" s="16" t="s">
        <v>32</v>
      </c>
    </row>
    <row r="4" spans="1:12">
      <c r="A4" s="34">
        <v>46114</v>
      </c>
      <c r="B4" s="16" t="s">
        <v>174</v>
      </c>
      <c r="C4" s="16" t="s">
        <v>36</v>
      </c>
      <c r="D4" s="16">
        <v>1000</v>
      </c>
      <c r="E4" s="16" t="s">
        <v>10</v>
      </c>
      <c r="F4" s="16">
        <v>323.5</v>
      </c>
      <c r="G4" s="16">
        <v>321.5</v>
      </c>
      <c r="H4" s="16">
        <v>326</v>
      </c>
      <c r="I4" s="16">
        <v>325.3</v>
      </c>
      <c r="J4" s="5">
        <f t="shared" si="0"/>
        <v>1.8000000000000114</v>
      </c>
      <c r="K4" s="5">
        <f t="shared" si="1"/>
        <v>1800.0000000000114</v>
      </c>
      <c r="L4" s="16" t="s">
        <v>32</v>
      </c>
    </row>
    <row r="5" spans="1:12">
      <c r="A5" s="34">
        <v>46118</v>
      </c>
      <c r="B5" s="16" t="s">
        <v>174</v>
      </c>
      <c r="C5" s="16" t="s">
        <v>36</v>
      </c>
      <c r="D5" s="16">
        <v>1000</v>
      </c>
      <c r="E5" s="16" t="s">
        <v>10</v>
      </c>
      <c r="F5" s="16">
        <v>325</v>
      </c>
      <c r="G5" s="16">
        <v>323</v>
      </c>
      <c r="H5" s="16">
        <v>328</v>
      </c>
      <c r="I5" s="16">
        <v>327.5</v>
      </c>
      <c r="J5" s="5">
        <f t="shared" si="0"/>
        <v>2.5</v>
      </c>
      <c r="K5" s="5">
        <f t="shared" si="1"/>
        <v>2500</v>
      </c>
      <c r="L5" s="16" t="s">
        <v>32</v>
      </c>
    </row>
    <row r="6" spans="1:12">
      <c r="A6" s="34">
        <v>46118</v>
      </c>
      <c r="B6" s="16" t="s">
        <v>181</v>
      </c>
      <c r="C6" s="16" t="s">
        <v>36</v>
      </c>
      <c r="D6" s="16">
        <v>250</v>
      </c>
      <c r="E6" s="16" t="s">
        <v>10</v>
      </c>
      <c r="F6" s="16">
        <v>267</v>
      </c>
      <c r="G6" s="16">
        <v>261</v>
      </c>
      <c r="H6" s="16">
        <v>273</v>
      </c>
      <c r="I6" s="16">
        <v>261</v>
      </c>
      <c r="J6" s="5">
        <f t="shared" si="0"/>
        <v>-6</v>
      </c>
      <c r="K6" s="5">
        <f t="shared" si="1"/>
        <v>-1500</v>
      </c>
      <c r="L6" s="16" t="s">
        <v>33</v>
      </c>
    </row>
    <row r="7" spans="1:12">
      <c r="A7" s="30">
        <v>46119</v>
      </c>
      <c r="B7" s="16" t="s">
        <v>177</v>
      </c>
      <c r="C7" s="16" t="s">
        <v>36</v>
      </c>
      <c r="D7" s="16">
        <v>10</v>
      </c>
      <c r="E7" s="16" t="s">
        <v>12</v>
      </c>
      <c r="F7" s="16">
        <v>10730</v>
      </c>
      <c r="G7" s="16">
        <v>10900</v>
      </c>
      <c r="H7" s="16">
        <v>10400</v>
      </c>
      <c r="I7" s="16">
        <v>10500</v>
      </c>
      <c r="J7" s="5">
        <f t="shared" si="0"/>
        <v>230</v>
      </c>
      <c r="K7" s="5">
        <f t="shared" si="1"/>
        <v>2300</v>
      </c>
      <c r="L7" s="16" t="s">
        <v>32</v>
      </c>
    </row>
    <row r="8" spans="1:12">
      <c r="A8" s="30">
        <v>46120</v>
      </c>
      <c r="B8" s="16" t="s">
        <v>181</v>
      </c>
      <c r="C8" s="16" t="s">
        <v>36</v>
      </c>
      <c r="D8" s="16">
        <v>250</v>
      </c>
      <c r="E8" s="16" t="s">
        <v>12</v>
      </c>
      <c r="F8" s="16">
        <v>259</v>
      </c>
      <c r="G8" s="16">
        <v>266</v>
      </c>
      <c r="H8" s="16">
        <v>250</v>
      </c>
      <c r="I8" s="16">
        <v>257</v>
      </c>
      <c r="J8" s="5">
        <f t="shared" si="0"/>
        <v>2</v>
      </c>
      <c r="K8" s="5">
        <f t="shared" si="1"/>
        <v>500</v>
      </c>
      <c r="L8" s="16" t="s">
        <v>32</v>
      </c>
    </row>
    <row r="9" spans="1:12">
      <c r="A9" s="30">
        <v>46121</v>
      </c>
      <c r="B9" s="16" t="s">
        <v>226</v>
      </c>
      <c r="C9" s="16" t="s">
        <v>36</v>
      </c>
      <c r="D9" s="16">
        <v>1</v>
      </c>
      <c r="E9" s="16" t="s">
        <v>10</v>
      </c>
      <c r="F9" s="16">
        <v>239800</v>
      </c>
      <c r="G9" s="16">
        <v>237800</v>
      </c>
      <c r="H9" s="16">
        <v>242000</v>
      </c>
      <c r="I9" s="16">
        <v>241200</v>
      </c>
      <c r="J9" s="5">
        <f t="shared" si="0"/>
        <v>1400</v>
      </c>
      <c r="K9" s="5">
        <f t="shared" si="1"/>
        <v>1400</v>
      </c>
      <c r="L9" s="16" t="s">
        <v>32</v>
      </c>
    </row>
    <row r="10" spans="1:12">
      <c r="A10" s="30">
        <v>46122</v>
      </c>
      <c r="B10" s="16" t="s">
        <v>172</v>
      </c>
      <c r="C10" s="16" t="s">
        <v>36</v>
      </c>
      <c r="D10" s="16">
        <v>50</v>
      </c>
      <c r="E10" s="16" t="s">
        <v>12</v>
      </c>
      <c r="F10" s="16">
        <v>5670</v>
      </c>
      <c r="G10" s="16">
        <v>5730</v>
      </c>
      <c r="H10" s="16">
        <v>5580</v>
      </c>
      <c r="I10" s="16">
        <v>5609</v>
      </c>
      <c r="J10" s="5">
        <f t="shared" si="0"/>
        <v>61</v>
      </c>
      <c r="K10" s="5">
        <f t="shared" si="1"/>
        <v>3050</v>
      </c>
      <c r="L10" s="16" t="s">
        <v>32</v>
      </c>
    </row>
    <row r="11" spans="1:12">
      <c r="A11" s="30">
        <v>46122</v>
      </c>
      <c r="B11" s="16" t="s">
        <v>226</v>
      </c>
      <c r="C11" s="16" t="s">
        <v>36</v>
      </c>
      <c r="D11" s="16">
        <v>1</v>
      </c>
      <c r="E11" s="16" t="s">
        <v>10</v>
      </c>
      <c r="F11" s="16">
        <v>243700</v>
      </c>
      <c r="G11" s="16">
        <v>241700</v>
      </c>
      <c r="H11" s="16">
        <v>246000</v>
      </c>
      <c r="I11" s="16">
        <v>245600</v>
      </c>
      <c r="J11" s="5">
        <f t="shared" si="0"/>
        <v>1900</v>
      </c>
      <c r="K11" s="5">
        <f t="shared" si="1"/>
        <v>1900</v>
      </c>
      <c r="L11" s="16" t="s">
        <v>32</v>
      </c>
    </row>
    <row r="12" spans="1:12">
      <c r="A12" s="30">
        <v>46125</v>
      </c>
      <c r="B12" s="16" t="s">
        <v>172</v>
      </c>
      <c r="C12" s="16" t="s">
        <v>36</v>
      </c>
      <c r="D12" s="16">
        <v>50</v>
      </c>
      <c r="E12" s="16" t="s">
        <v>12</v>
      </c>
      <c r="F12" s="16">
        <v>5660</v>
      </c>
      <c r="G12" s="16">
        <v>5710</v>
      </c>
      <c r="H12" s="16">
        <v>5580</v>
      </c>
      <c r="I12" s="16">
        <v>5710</v>
      </c>
      <c r="J12" s="5">
        <f t="shared" si="0"/>
        <v>-50</v>
      </c>
      <c r="K12" s="5">
        <f t="shared" si="1"/>
        <v>-2500</v>
      </c>
      <c r="L12" s="16" t="s">
        <v>33</v>
      </c>
    </row>
    <row r="13" spans="1:12">
      <c r="A13" s="30">
        <v>46125</v>
      </c>
      <c r="B13" s="16" t="s">
        <v>181</v>
      </c>
      <c r="C13" s="16" t="s">
        <v>36</v>
      </c>
      <c r="D13" s="16">
        <v>250</v>
      </c>
      <c r="E13" s="16" t="s">
        <v>10</v>
      </c>
      <c r="F13" s="16">
        <v>253</v>
      </c>
      <c r="G13" s="16">
        <v>248</v>
      </c>
      <c r="H13" s="16">
        <v>260</v>
      </c>
      <c r="I13" s="16">
        <v>255.2</v>
      </c>
      <c r="J13" s="5">
        <f t="shared" si="0"/>
        <v>2.1999999999999886</v>
      </c>
      <c r="K13" s="5">
        <f t="shared" si="1"/>
        <v>549.99999999999716</v>
      </c>
      <c r="L13" s="16" t="s">
        <v>32</v>
      </c>
    </row>
    <row r="14" spans="1:12">
      <c r="A14" s="30">
        <v>46125</v>
      </c>
      <c r="B14" s="16" t="s">
        <v>42</v>
      </c>
      <c r="C14" s="16" t="s">
        <v>36</v>
      </c>
      <c r="D14" s="16">
        <v>10</v>
      </c>
      <c r="E14" s="16" t="s">
        <v>12</v>
      </c>
      <c r="F14" s="16">
        <v>150500</v>
      </c>
      <c r="G14" s="16">
        <v>150700</v>
      </c>
      <c r="H14" s="16">
        <v>150000</v>
      </c>
      <c r="I14" s="16">
        <v>150700</v>
      </c>
      <c r="J14" s="5">
        <f t="shared" si="0"/>
        <v>-200</v>
      </c>
      <c r="K14" s="5">
        <f t="shared" si="1"/>
        <v>-2000</v>
      </c>
      <c r="L14" s="16" t="s">
        <v>33</v>
      </c>
    </row>
    <row r="15" spans="1:12">
      <c r="A15" s="30">
        <v>46126</v>
      </c>
      <c r="B15" s="16" t="s">
        <v>174</v>
      </c>
      <c r="C15" s="16" t="s">
        <v>36</v>
      </c>
      <c r="D15" s="16">
        <v>1000</v>
      </c>
      <c r="E15" s="16" t="s">
        <v>10</v>
      </c>
      <c r="F15" s="16">
        <v>235.5</v>
      </c>
      <c r="G15" s="16">
        <v>233.5</v>
      </c>
      <c r="H15" s="16">
        <v>238</v>
      </c>
      <c r="I15" s="16">
        <v>236.5</v>
      </c>
      <c r="J15" s="5">
        <f t="shared" si="0"/>
        <v>1</v>
      </c>
      <c r="K15" s="5">
        <f t="shared" si="1"/>
        <v>1000</v>
      </c>
      <c r="L15" s="16" t="s">
        <v>32</v>
      </c>
    </row>
    <row r="16" spans="1:12">
      <c r="A16" s="30">
        <v>46127</v>
      </c>
      <c r="B16" s="16" t="s">
        <v>172</v>
      </c>
      <c r="C16" s="16" t="s">
        <v>36</v>
      </c>
      <c r="D16" s="16">
        <v>50</v>
      </c>
      <c r="E16" s="16" t="s">
        <v>12</v>
      </c>
      <c r="F16" s="16">
        <v>5720</v>
      </c>
      <c r="G16" s="16">
        <v>5780</v>
      </c>
      <c r="H16" s="16">
        <v>5600</v>
      </c>
      <c r="I16" s="16">
        <v>5675</v>
      </c>
      <c r="J16" s="5">
        <f t="shared" si="0"/>
        <v>45</v>
      </c>
      <c r="K16" s="5">
        <f t="shared" si="1"/>
        <v>2250</v>
      </c>
      <c r="L16" s="16" t="s">
        <v>32</v>
      </c>
    </row>
    <row r="17" spans="1:12">
      <c r="A17" s="30">
        <v>46127</v>
      </c>
      <c r="B17" s="16" t="s">
        <v>186</v>
      </c>
      <c r="C17" s="16" t="s">
        <v>36</v>
      </c>
      <c r="D17" s="16">
        <v>1000</v>
      </c>
      <c r="E17" s="16" t="s">
        <v>10</v>
      </c>
      <c r="F17" s="16">
        <v>367.5</v>
      </c>
      <c r="G17" s="16">
        <v>365.5</v>
      </c>
      <c r="H17" s="16">
        <v>370</v>
      </c>
      <c r="I17" s="16">
        <v>369.15</v>
      </c>
      <c r="J17" s="5">
        <f t="shared" si="0"/>
        <v>1.6499999999999773</v>
      </c>
      <c r="K17" s="5">
        <f t="shared" si="1"/>
        <v>1649.9999999999773</v>
      </c>
      <c r="L17" s="16" t="s">
        <v>32</v>
      </c>
    </row>
    <row r="18" spans="1:12">
      <c r="A18" s="30">
        <v>46128</v>
      </c>
      <c r="B18" s="16" t="s">
        <v>181</v>
      </c>
      <c r="C18" s="16" t="s">
        <v>36</v>
      </c>
      <c r="D18" s="16">
        <v>250</v>
      </c>
      <c r="E18" s="16" t="s">
        <v>12</v>
      </c>
      <c r="F18" s="16">
        <v>246</v>
      </c>
      <c r="G18" s="16">
        <v>250</v>
      </c>
      <c r="H18" s="16">
        <v>238</v>
      </c>
      <c r="I18" s="16">
        <v>250</v>
      </c>
      <c r="J18" s="5">
        <f t="shared" si="0"/>
        <v>-4</v>
      </c>
      <c r="K18" s="5">
        <f t="shared" si="1"/>
        <v>-1000</v>
      </c>
      <c r="L18" s="16" t="s">
        <v>33</v>
      </c>
    </row>
    <row r="19" spans="1:12">
      <c r="A19" s="30">
        <v>46128</v>
      </c>
      <c r="B19" s="16" t="s">
        <v>42</v>
      </c>
      <c r="C19" s="16" t="s">
        <v>36</v>
      </c>
      <c r="D19" s="16">
        <v>10</v>
      </c>
      <c r="E19" s="16" t="s">
        <v>12</v>
      </c>
      <c r="F19" s="16">
        <v>152500</v>
      </c>
      <c r="G19" s="16">
        <v>152800</v>
      </c>
      <c r="H19" s="16">
        <v>151500</v>
      </c>
      <c r="I19" s="16">
        <v>151825</v>
      </c>
      <c r="J19" s="5">
        <f t="shared" si="0"/>
        <v>675</v>
      </c>
      <c r="K19" s="5">
        <f t="shared" si="1"/>
        <v>6750</v>
      </c>
      <c r="L19" s="16" t="s">
        <v>32</v>
      </c>
    </row>
    <row r="20" spans="1:12">
      <c r="A20" s="30">
        <v>46129</v>
      </c>
      <c r="B20" s="16" t="s">
        <v>177</v>
      </c>
      <c r="C20" s="16" t="s">
        <v>36</v>
      </c>
      <c r="D20" s="16">
        <v>10</v>
      </c>
      <c r="E20" s="16" t="s">
        <v>12</v>
      </c>
      <c r="F20" s="16">
        <v>8350</v>
      </c>
      <c r="G20" s="16">
        <v>8460</v>
      </c>
      <c r="H20" s="16">
        <v>8200</v>
      </c>
      <c r="I20" s="16">
        <v>8250</v>
      </c>
      <c r="J20" s="5">
        <f t="shared" si="0"/>
        <v>100</v>
      </c>
      <c r="K20" s="5">
        <f t="shared" si="1"/>
        <v>1000</v>
      </c>
      <c r="L20" s="16" t="s">
        <v>32</v>
      </c>
    </row>
    <row r="21" spans="1:12">
      <c r="A21" s="30">
        <v>46133</v>
      </c>
      <c r="B21" s="16" t="s">
        <v>181</v>
      </c>
      <c r="C21" s="16" t="s">
        <v>36</v>
      </c>
      <c r="D21" s="16">
        <v>250</v>
      </c>
      <c r="E21" s="16" t="s">
        <v>12</v>
      </c>
      <c r="F21" s="16">
        <v>249</v>
      </c>
      <c r="G21" s="16">
        <v>252</v>
      </c>
      <c r="H21" s="16">
        <v>243</v>
      </c>
      <c r="I21" s="16">
        <v>252</v>
      </c>
      <c r="J21" s="5">
        <f t="shared" si="0"/>
        <v>-3</v>
      </c>
      <c r="K21" s="5">
        <f t="shared" si="1"/>
        <v>-750</v>
      </c>
      <c r="L21" s="16" t="s">
        <v>33</v>
      </c>
    </row>
    <row r="22" spans="1:12">
      <c r="A22" s="30">
        <v>46134</v>
      </c>
      <c r="B22" s="16" t="s">
        <v>182</v>
      </c>
      <c r="C22" s="16" t="s">
        <v>35</v>
      </c>
      <c r="D22" s="16">
        <v>50</v>
      </c>
      <c r="E22" s="16" t="s">
        <v>12</v>
      </c>
      <c r="F22" s="16">
        <v>3430</v>
      </c>
      <c r="G22" s="16">
        <v>3470</v>
      </c>
      <c r="H22" s="16">
        <v>3360</v>
      </c>
      <c r="I22" s="16">
        <v>3410</v>
      </c>
      <c r="J22" s="5">
        <f t="shared" si="0"/>
        <v>20</v>
      </c>
      <c r="K22" s="5">
        <f t="shared" si="1"/>
        <v>1000</v>
      </c>
      <c r="L22" s="16" t="s">
        <v>32</v>
      </c>
    </row>
    <row r="23" spans="1:12">
      <c r="A23" s="30">
        <v>46134</v>
      </c>
      <c r="B23" s="16" t="s">
        <v>42</v>
      </c>
      <c r="C23" s="16" t="s">
        <v>36</v>
      </c>
      <c r="D23" s="16">
        <v>10</v>
      </c>
      <c r="E23" s="16" t="s">
        <v>12</v>
      </c>
      <c r="F23" s="16">
        <v>151850</v>
      </c>
      <c r="G23" s="16">
        <v>152200</v>
      </c>
      <c r="H23" s="16">
        <v>151500</v>
      </c>
      <c r="I23" s="16">
        <v>151610</v>
      </c>
      <c r="J23" s="5">
        <f t="shared" si="0"/>
        <v>240</v>
      </c>
      <c r="K23" s="5">
        <f t="shared" si="1"/>
        <v>2400</v>
      </c>
      <c r="L23" s="16" t="s">
        <v>32</v>
      </c>
    </row>
    <row r="24" spans="1:12">
      <c r="A24" s="30">
        <v>46135</v>
      </c>
      <c r="B24" s="16" t="s">
        <v>172</v>
      </c>
      <c r="C24" s="16" t="s">
        <v>36</v>
      </c>
      <c r="D24" s="16">
        <v>50</v>
      </c>
      <c r="E24" s="16" t="s">
        <v>10</v>
      </c>
      <c r="F24" s="16">
        <v>5670</v>
      </c>
      <c r="G24" s="16">
        <v>5630</v>
      </c>
      <c r="H24" s="16">
        <v>5730</v>
      </c>
      <c r="I24" s="16">
        <v>5695</v>
      </c>
      <c r="J24" s="5">
        <f t="shared" si="0"/>
        <v>25</v>
      </c>
      <c r="K24" s="5">
        <f t="shared" si="1"/>
        <v>1250</v>
      </c>
      <c r="L24" s="16" t="s">
        <v>32</v>
      </c>
    </row>
    <row r="25" spans="1:12">
      <c r="A25" s="30">
        <v>46135</v>
      </c>
      <c r="B25" s="16" t="s">
        <v>42</v>
      </c>
      <c r="C25" s="16" t="s">
        <v>36</v>
      </c>
      <c r="D25" s="16">
        <v>10</v>
      </c>
      <c r="E25" s="16" t="s">
        <v>12</v>
      </c>
      <c r="F25" s="16">
        <v>150300</v>
      </c>
      <c r="G25" s="16">
        <v>150600</v>
      </c>
      <c r="H25" s="16">
        <v>149800</v>
      </c>
      <c r="I25" s="16">
        <v>150060</v>
      </c>
      <c r="J25" s="5">
        <f t="shared" si="0"/>
        <v>240</v>
      </c>
      <c r="K25" s="5">
        <f t="shared" si="1"/>
        <v>2400</v>
      </c>
      <c r="L25" s="16" t="s">
        <v>32</v>
      </c>
    </row>
    <row r="26" spans="1:12">
      <c r="A26" s="30">
        <v>46136</v>
      </c>
      <c r="B26" s="16" t="s">
        <v>172</v>
      </c>
      <c r="C26" s="16" t="s">
        <v>36</v>
      </c>
      <c r="D26" s="16">
        <v>50</v>
      </c>
      <c r="E26" s="16" t="s">
        <v>10</v>
      </c>
      <c r="F26" s="16">
        <v>5670</v>
      </c>
      <c r="G26" s="16">
        <v>5630</v>
      </c>
      <c r="H26" s="16">
        <v>5730</v>
      </c>
      <c r="I26" s="16">
        <v>5630</v>
      </c>
      <c r="J26" s="5">
        <f t="shared" si="0"/>
        <v>-40</v>
      </c>
      <c r="K26" s="5">
        <f t="shared" si="1"/>
        <v>-2000</v>
      </c>
      <c r="L26" s="16" t="s">
        <v>33</v>
      </c>
    </row>
    <row r="27" spans="1:12">
      <c r="A27" s="30">
        <v>46136</v>
      </c>
      <c r="B27" s="16" t="s">
        <v>42</v>
      </c>
      <c r="C27" s="16" t="s">
        <v>36</v>
      </c>
      <c r="D27" s="16">
        <v>10</v>
      </c>
      <c r="E27" s="16" t="s">
        <v>12</v>
      </c>
      <c r="F27" s="16">
        <v>150200</v>
      </c>
      <c r="G27" s="16">
        <v>150500</v>
      </c>
      <c r="H27" s="16">
        <v>149800</v>
      </c>
      <c r="I27" s="16">
        <v>150070</v>
      </c>
      <c r="J27" s="5">
        <f t="shared" si="0"/>
        <v>130</v>
      </c>
      <c r="K27" s="5">
        <f t="shared" si="1"/>
        <v>1300</v>
      </c>
      <c r="L27" s="16" t="s">
        <v>32</v>
      </c>
    </row>
    <row r="28" spans="1:12">
      <c r="A28" s="30">
        <v>46136</v>
      </c>
      <c r="B28" s="16" t="s">
        <v>181</v>
      </c>
      <c r="C28" s="16" t="s">
        <v>36</v>
      </c>
      <c r="D28" s="16">
        <v>250</v>
      </c>
      <c r="E28" s="16" t="s">
        <v>10</v>
      </c>
      <c r="F28" s="16">
        <v>257</v>
      </c>
      <c r="G28" s="16">
        <v>253</v>
      </c>
      <c r="H28" s="16">
        <v>263</v>
      </c>
      <c r="I28" s="16">
        <v>256</v>
      </c>
      <c r="J28" s="5">
        <f t="shared" si="0"/>
        <v>-1</v>
      </c>
      <c r="K28" s="5">
        <f t="shared" si="1"/>
        <v>-250</v>
      </c>
      <c r="L28" s="16" t="s">
        <v>33</v>
      </c>
    </row>
    <row r="29" spans="1:12">
      <c r="A29" s="30">
        <v>46139</v>
      </c>
      <c r="B29" s="16" t="s">
        <v>186</v>
      </c>
      <c r="C29" s="16" t="s">
        <v>36</v>
      </c>
      <c r="D29" s="16">
        <v>1000</v>
      </c>
      <c r="E29" s="16" t="s">
        <v>12</v>
      </c>
      <c r="F29" s="16">
        <v>278</v>
      </c>
      <c r="G29" s="16">
        <v>280.10000000000002</v>
      </c>
      <c r="H29" s="16">
        <v>275</v>
      </c>
      <c r="I29" s="16">
        <v>276.10000000000002</v>
      </c>
      <c r="J29" s="5">
        <f t="shared" si="0"/>
        <v>1.8999999999999773</v>
      </c>
      <c r="K29" s="5">
        <f t="shared" si="1"/>
        <v>1899.9999999999773</v>
      </c>
      <c r="L29" s="16" t="s">
        <v>32</v>
      </c>
    </row>
    <row r="30" spans="1:12">
      <c r="A30" s="30">
        <v>46140</v>
      </c>
      <c r="B30" s="16" t="s">
        <v>174</v>
      </c>
      <c r="C30" s="16" t="s">
        <v>36</v>
      </c>
      <c r="D30" s="16">
        <v>1000</v>
      </c>
      <c r="E30" s="16" t="s">
        <v>12</v>
      </c>
      <c r="F30" s="16">
        <v>342</v>
      </c>
      <c r="G30" s="16">
        <v>344</v>
      </c>
      <c r="H30" s="16">
        <v>339</v>
      </c>
      <c r="I30" s="16">
        <v>341.2</v>
      </c>
      <c r="J30" s="5">
        <f t="shared" si="0"/>
        <v>0.80000000000001137</v>
      </c>
      <c r="K30" s="5">
        <f t="shared" si="1"/>
        <v>800.00000000001137</v>
      </c>
      <c r="L30" s="16" t="s">
        <v>32</v>
      </c>
    </row>
    <row r="31" spans="1:12">
      <c r="A31" s="30">
        <v>46142</v>
      </c>
      <c r="B31" s="16" t="s">
        <v>182</v>
      </c>
      <c r="C31" s="16" t="s">
        <v>36</v>
      </c>
      <c r="D31" s="16">
        <v>50</v>
      </c>
      <c r="E31" s="16" t="s">
        <v>10</v>
      </c>
      <c r="F31" s="16">
        <v>3390</v>
      </c>
      <c r="G31" s="16">
        <v>3340</v>
      </c>
      <c r="H31" s="16">
        <v>3460</v>
      </c>
      <c r="I31" s="16">
        <v>3450</v>
      </c>
      <c r="J31" s="5">
        <f t="shared" si="0"/>
        <v>60</v>
      </c>
      <c r="K31" s="5">
        <f t="shared" si="1"/>
        <v>3000</v>
      </c>
      <c r="L31" s="16" t="s">
        <v>32</v>
      </c>
    </row>
    <row r="32" spans="1:12">
      <c r="J32" s="5">
        <f t="shared" si="0"/>
        <v>0</v>
      </c>
      <c r="K32" s="5">
        <f t="shared" si="1"/>
        <v>0</v>
      </c>
    </row>
    <row r="33" spans="4:11">
      <c r="J33" s="5">
        <f t="shared" si="0"/>
        <v>0</v>
      </c>
      <c r="K33" s="5">
        <f t="shared" si="1"/>
        <v>0</v>
      </c>
    </row>
    <row r="34" spans="4:11">
      <c r="J34" s="5">
        <f t="shared" si="0"/>
        <v>0</v>
      </c>
      <c r="K34" s="5">
        <f t="shared" si="1"/>
        <v>0</v>
      </c>
    </row>
    <row r="38" spans="4:11">
      <c r="D38" s="36" t="s">
        <v>235</v>
      </c>
      <c r="E38" s="37"/>
      <c r="F38" s="37"/>
      <c r="G38" s="37"/>
      <c r="H38" s="37"/>
      <c r="I38" s="37"/>
      <c r="J38" s="38"/>
    </row>
    <row r="39" spans="4:11">
      <c r="D39" s="18" t="s">
        <v>21</v>
      </c>
      <c r="E39" s="7" t="s">
        <v>22</v>
      </c>
      <c r="F39" s="7" t="s">
        <v>23</v>
      </c>
      <c r="G39" s="7" t="s">
        <v>24</v>
      </c>
      <c r="H39" s="7" t="s">
        <v>25</v>
      </c>
      <c r="I39" s="7" t="s">
        <v>26</v>
      </c>
      <c r="J39" s="8" t="s">
        <v>27</v>
      </c>
    </row>
    <row r="40" spans="4:11">
      <c r="D40" s="19" t="s">
        <v>155</v>
      </c>
      <c r="E40" s="9">
        <v>30</v>
      </c>
      <c r="F40" s="9"/>
      <c r="G40" s="9">
        <v>30</v>
      </c>
      <c r="H40" s="10">
        <v>23</v>
      </c>
      <c r="I40" s="11">
        <f t="shared" ref="I40" si="2">+H40/G40</f>
        <v>0.76666666666666672</v>
      </c>
      <c r="J40" s="12">
        <v>33950</v>
      </c>
    </row>
    <row r="41" spans="4:11">
      <c r="D41" s="20"/>
      <c r="E41" s="13"/>
      <c r="F41" s="13"/>
      <c r="G41" s="13"/>
      <c r="H41" s="13"/>
      <c r="I41" s="14"/>
      <c r="J41" s="15"/>
    </row>
  </sheetData>
  <mergeCells count="1">
    <mergeCell ref="D38:J3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L42"/>
  <sheetViews>
    <sheetView topLeftCell="A13" workbookViewId="0">
      <selection activeCell="B30" sqref="B30"/>
    </sheetView>
  </sheetViews>
  <sheetFormatPr defaultRowHeight="15"/>
  <cols>
    <col min="1" max="1" width="11.85546875" customWidth="1"/>
    <col min="2" max="2" width="16.85546875" customWidth="1"/>
    <col min="3" max="3" width="20.28515625" customWidth="1"/>
    <col min="4" max="4" width="11.42578125" customWidth="1"/>
    <col min="5" max="5" width="9.140625" style="16"/>
    <col min="9" max="9" width="12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46143</v>
      </c>
      <c r="B2" s="16" t="s">
        <v>181</v>
      </c>
      <c r="C2" s="16" t="s">
        <v>36</v>
      </c>
      <c r="D2" s="16">
        <v>250</v>
      </c>
      <c r="E2" s="16" t="s">
        <v>10</v>
      </c>
      <c r="F2" s="16">
        <v>265</v>
      </c>
      <c r="G2" s="16">
        <v>258</v>
      </c>
      <c r="H2" s="16">
        <v>275</v>
      </c>
      <c r="I2" s="16">
        <v>269</v>
      </c>
      <c r="J2" s="5">
        <f t="shared" ref="J2:J36" si="0">IF(E2="BUY",I2-F2,F2-I2)</f>
        <v>4</v>
      </c>
      <c r="K2" s="5">
        <f t="shared" ref="K2:K36" si="1">(J2*D2)</f>
        <v>1000</v>
      </c>
      <c r="L2" s="16" t="s">
        <v>32</v>
      </c>
    </row>
    <row r="3" spans="1:12">
      <c r="A3" s="34">
        <v>46146</v>
      </c>
      <c r="B3" s="16" t="s">
        <v>172</v>
      </c>
      <c r="C3" s="16" t="s">
        <v>36</v>
      </c>
      <c r="D3" s="16">
        <v>50</v>
      </c>
      <c r="E3" s="16" t="s">
        <v>10</v>
      </c>
      <c r="F3" s="16">
        <v>5700</v>
      </c>
      <c r="G3" s="16">
        <v>5650</v>
      </c>
      <c r="H3" s="16">
        <v>5770</v>
      </c>
      <c r="I3" s="16">
        <v>5724</v>
      </c>
      <c r="J3" s="5">
        <f t="shared" si="0"/>
        <v>24</v>
      </c>
      <c r="K3" s="5">
        <f t="shared" si="1"/>
        <v>1200</v>
      </c>
      <c r="L3" s="16" t="s">
        <v>32</v>
      </c>
    </row>
    <row r="4" spans="1:12">
      <c r="A4" s="34">
        <v>46146</v>
      </c>
      <c r="B4" s="16" t="s">
        <v>174</v>
      </c>
      <c r="C4" s="16" t="s">
        <v>36</v>
      </c>
      <c r="D4" s="16">
        <v>1000</v>
      </c>
      <c r="E4" s="16" t="s">
        <v>10</v>
      </c>
      <c r="F4" s="16">
        <v>342.3</v>
      </c>
      <c r="G4" s="16">
        <v>340.3</v>
      </c>
      <c r="H4" s="16">
        <v>345</v>
      </c>
      <c r="I4" s="16">
        <v>343.1</v>
      </c>
      <c r="J4" s="5">
        <f t="shared" si="0"/>
        <v>0.80000000000001137</v>
      </c>
      <c r="K4" s="5">
        <f t="shared" si="1"/>
        <v>800.00000000001137</v>
      </c>
      <c r="L4" s="16" t="s">
        <v>32</v>
      </c>
    </row>
    <row r="5" spans="1:12">
      <c r="A5" s="34">
        <v>46147</v>
      </c>
      <c r="B5" s="16" t="s">
        <v>172</v>
      </c>
      <c r="C5" s="16" t="s">
        <v>35</v>
      </c>
      <c r="D5" s="16">
        <v>50</v>
      </c>
      <c r="E5" s="16" t="s">
        <v>10</v>
      </c>
      <c r="F5" s="16">
        <v>5720</v>
      </c>
      <c r="G5" s="16">
        <v>5660</v>
      </c>
      <c r="H5" s="16">
        <v>5780</v>
      </c>
      <c r="I5" s="16">
        <v>5735</v>
      </c>
      <c r="J5" s="5">
        <f t="shared" si="0"/>
        <v>15</v>
      </c>
      <c r="K5" s="5">
        <f t="shared" si="1"/>
        <v>750</v>
      </c>
      <c r="L5" s="16" t="s">
        <v>32</v>
      </c>
    </row>
    <row r="6" spans="1:12">
      <c r="A6" s="34">
        <v>46147</v>
      </c>
      <c r="B6" s="16" t="s">
        <v>226</v>
      </c>
      <c r="C6" s="16" t="s">
        <v>36</v>
      </c>
      <c r="D6" s="16">
        <v>1</v>
      </c>
      <c r="E6" s="16" t="s">
        <v>12</v>
      </c>
      <c r="F6" s="16">
        <v>149000</v>
      </c>
      <c r="G6" s="16">
        <v>150300</v>
      </c>
      <c r="H6" s="16">
        <v>147500</v>
      </c>
      <c r="I6" s="16">
        <v>148000</v>
      </c>
      <c r="J6" s="5">
        <f t="shared" si="0"/>
        <v>1000</v>
      </c>
      <c r="K6" s="5">
        <f t="shared" si="1"/>
        <v>1000</v>
      </c>
      <c r="L6" s="16" t="s">
        <v>32</v>
      </c>
    </row>
    <row r="7" spans="1:12">
      <c r="A7" s="30">
        <v>46148</v>
      </c>
      <c r="B7" s="16" t="s">
        <v>181</v>
      </c>
      <c r="C7" s="16" t="s">
        <v>36</v>
      </c>
      <c r="D7" s="16">
        <v>250</v>
      </c>
      <c r="E7" s="16" t="s">
        <v>12</v>
      </c>
      <c r="F7" s="16">
        <v>261</v>
      </c>
      <c r="G7" s="16">
        <v>267</v>
      </c>
      <c r="H7" s="16">
        <v>254</v>
      </c>
      <c r="I7" s="16">
        <v>256.3</v>
      </c>
      <c r="J7" s="5">
        <f t="shared" si="0"/>
        <v>4.6999999999999886</v>
      </c>
      <c r="K7" s="5">
        <f t="shared" si="1"/>
        <v>1174.9999999999973</v>
      </c>
      <c r="L7" s="16" t="s">
        <v>32</v>
      </c>
    </row>
    <row r="8" spans="1:12">
      <c r="A8" s="30">
        <v>46149</v>
      </c>
      <c r="B8" s="16" t="s">
        <v>182</v>
      </c>
      <c r="C8" s="16" t="s">
        <v>36</v>
      </c>
      <c r="D8" s="16">
        <v>50</v>
      </c>
      <c r="E8" s="16" t="s">
        <v>12</v>
      </c>
      <c r="F8" s="16">
        <v>3462</v>
      </c>
      <c r="G8" s="16">
        <v>3500</v>
      </c>
      <c r="H8" s="16">
        <v>3400</v>
      </c>
      <c r="I8" s="16">
        <v>3420</v>
      </c>
      <c r="J8" s="5">
        <f t="shared" si="0"/>
        <v>42</v>
      </c>
      <c r="K8" s="5">
        <f t="shared" si="1"/>
        <v>2100</v>
      </c>
      <c r="L8" s="16" t="s">
        <v>32</v>
      </c>
    </row>
    <row r="9" spans="1:12">
      <c r="A9" s="30">
        <v>46149</v>
      </c>
      <c r="B9" s="16" t="s">
        <v>186</v>
      </c>
      <c r="C9" s="16" t="s">
        <v>36</v>
      </c>
      <c r="D9" s="16">
        <v>1000</v>
      </c>
      <c r="E9" s="16" t="s">
        <v>10</v>
      </c>
      <c r="F9" s="16">
        <v>367</v>
      </c>
      <c r="G9" s="16">
        <v>365</v>
      </c>
      <c r="H9" s="16">
        <v>370</v>
      </c>
      <c r="I9" s="16">
        <v>366.7</v>
      </c>
      <c r="J9" s="5">
        <f t="shared" si="0"/>
        <v>-0.30000000000001137</v>
      </c>
      <c r="K9" s="5">
        <f t="shared" si="1"/>
        <v>-300.00000000001137</v>
      </c>
      <c r="L9" s="16" t="s">
        <v>33</v>
      </c>
    </row>
    <row r="10" spans="1:12">
      <c r="A10" s="30">
        <v>46150</v>
      </c>
      <c r="B10" s="16" t="s">
        <v>186</v>
      </c>
      <c r="C10" s="16" t="s">
        <v>36</v>
      </c>
      <c r="D10" s="16">
        <v>1000</v>
      </c>
      <c r="E10" s="16" t="s">
        <v>10</v>
      </c>
      <c r="F10" s="16">
        <v>369</v>
      </c>
      <c r="G10" s="16">
        <v>367</v>
      </c>
      <c r="H10" s="16">
        <v>372</v>
      </c>
      <c r="I10" s="16">
        <v>369.5</v>
      </c>
      <c r="J10" s="5">
        <f t="shared" si="0"/>
        <v>0.5</v>
      </c>
      <c r="K10" s="5">
        <f t="shared" si="1"/>
        <v>500</v>
      </c>
      <c r="L10" s="16" t="s">
        <v>32</v>
      </c>
    </row>
    <row r="11" spans="1:12">
      <c r="A11" s="30">
        <v>46153</v>
      </c>
      <c r="B11" s="16" t="s">
        <v>174</v>
      </c>
      <c r="C11" s="16" t="s">
        <v>36</v>
      </c>
      <c r="D11" s="16">
        <v>1000</v>
      </c>
      <c r="E11" s="16" t="s">
        <v>10</v>
      </c>
      <c r="F11" s="16">
        <v>350.5</v>
      </c>
      <c r="G11" s="16">
        <v>348.5</v>
      </c>
      <c r="H11" s="16">
        <v>353</v>
      </c>
      <c r="I11" s="16">
        <v>352.75</v>
      </c>
      <c r="J11" s="5">
        <f t="shared" si="0"/>
        <v>2.25</v>
      </c>
      <c r="K11" s="5">
        <f t="shared" si="1"/>
        <v>2250</v>
      </c>
      <c r="L11" s="16" t="s">
        <v>32</v>
      </c>
    </row>
    <row r="12" spans="1:12">
      <c r="A12" s="30">
        <v>46153</v>
      </c>
      <c r="B12" s="16" t="s">
        <v>181</v>
      </c>
      <c r="C12" s="16" t="s">
        <v>36</v>
      </c>
      <c r="D12" s="16">
        <v>250</v>
      </c>
      <c r="E12" s="16" t="s">
        <v>10</v>
      </c>
      <c r="F12" s="16">
        <v>272</v>
      </c>
      <c r="G12" s="16">
        <v>267</v>
      </c>
      <c r="H12" s="16">
        <v>280</v>
      </c>
      <c r="I12" s="16">
        <v>277.5</v>
      </c>
      <c r="J12" s="5">
        <f t="shared" si="0"/>
        <v>5.5</v>
      </c>
      <c r="K12" s="5">
        <f t="shared" si="1"/>
        <v>1375</v>
      </c>
      <c r="L12" s="16" t="s">
        <v>32</v>
      </c>
    </row>
    <row r="13" spans="1:12">
      <c r="A13" s="30">
        <v>46154</v>
      </c>
      <c r="B13" s="16" t="s">
        <v>181</v>
      </c>
      <c r="C13" s="16" t="s">
        <v>36</v>
      </c>
      <c r="D13" s="16">
        <v>250</v>
      </c>
      <c r="E13" s="16" t="s">
        <v>10</v>
      </c>
      <c r="F13" s="16">
        <v>280</v>
      </c>
      <c r="G13" s="16">
        <v>275</v>
      </c>
      <c r="H13" s="16">
        <v>288</v>
      </c>
      <c r="I13" s="16">
        <v>275</v>
      </c>
      <c r="J13" s="5">
        <f t="shared" si="0"/>
        <v>-5</v>
      </c>
      <c r="K13" s="5">
        <f t="shared" si="1"/>
        <v>-1250</v>
      </c>
      <c r="L13" s="16" t="s">
        <v>33</v>
      </c>
    </row>
    <row r="14" spans="1:12">
      <c r="A14" s="30">
        <v>46154</v>
      </c>
      <c r="B14" s="16" t="s">
        <v>42</v>
      </c>
      <c r="C14" s="16" t="s">
        <v>36</v>
      </c>
      <c r="D14" s="16">
        <v>10</v>
      </c>
      <c r="E14" s="16" t="s">
        <v>12</v>
      </c>
      <c r="F14" s="16">
        <v>153100</v>
      </c>
      <c r="G14" s="16">
        <v>152500</v>
      </c>
      <c r="H14" s="16">
        <v>153500</v>
      </c>
      <c r="I14" s="16">
        <v>152940</v>
      </c>
      <c r="J14" s="5">
        <f t="shared" si="0"/>
        <v>160</v>
      </c>
      <c r="K14" s="5">
        <f t="shared" si="1"/>
        <v>1600</v>
      </c>
      <c r="L14" s="16" t="s">
        <v>32</v>
      </c>
    </row>
    <row r="15" spans="1:12">
      <c r="A15" s="30">
        <v>46155</v>
      </c>
      <c r="B15" s="16" t="s">
        <v>182</v>
      </c>
      <c r="C15" s="16" t="s">
        <v>36</v>
      </c>
      <c r="D15" s="16">
        <v>50</v>
      </c>
      <c r="E15" s="16" t="s">
        <v>10</v>
      </c>
      <c r="F15" s="16">
        <v>3510</v>
      </c>
      <c r="G15" s="16">
        <v>3470</v>
      </c>
      <c r="H15" s="16">
        <v>3570</v>
      </c>
      <c r="I15" s="16">
        <v>3530</v>
      </c>
      <c r="J15" s="5">
        <f t="shared" si="0"/>
        <v>20</v>
      </c>
      <c r="K15" s="5">
        <f t="shared" si="1"/>
        <v>1000</v>
      </c>
      <c r="L15" s="16" t="s">
        <v>32</v>
      </c>
    </row>
    <row r="16" spans="1:12">
      <c r="A16" s="30">
        <v>46156</v>
      </c>
      <c r="B16" s="16" t="s">
        <v>177</v>
      </c>
      <c r="C16" s="16" t="s">
        <v>36</v>
      </c>
      <c r="D16" s="16">
        <v>10</v>
      </c>
      <c r="E16" s="16" t="s">
        <v>12</v>
      </c>
      <c r="F16" s="16">
        <v>9630</v>
      </c>
      <c r="G16" s="16">
        <v>9750</v>
      </c>
      <c r="H16" s="16">
        <v>9450</v>
      </c>
      <c r="I16" s="16">
        <v>9580</v>
      </c>
      <c r="J16" s="5">
        <f t="shared" si="0"/>
        <v>50</v>
      </c>
      <c r="K16" s="5">
        <f t="shared" si="1"/>
        <v>500</v>
      </c>
      <c r="L16" s="16" t="s">
        <v>32</v>
      </c>
    </row>
    <row r="17" spans="1:12">
      <c r="A17" s="30">
        <v>46156</v>
      </c>
      <c r="B17" s="16" t="s">
        <v>172</v>
      </c>
      <c r="C17" s="16" t="s">
        <v>36</v>
      </c>
      <c r="D17" s="16">
        <v>50</v>
      </c>
      <c r="E17" s="16" t="s">
        <v>10</v>
      </c>
      <c r="F17" s="16">
        <v>5670</v>
      </c>
      <c r="G17" s="16">
        <v>5630</v>
      </c>
      <c r="H17" s="16">
        <v>5750</v>
      </c>
      <c r="I17" s="16">
        <v>5630</v>
      </c>
      <c r="J17" s="5">
        <f t="shared" si="0"/>
        <v>-40</v>
      </c>
      <c r="K17" s="5">
        <f t="shared" si="1"/>
        <v>-2000</v>
      </c>
      <c r="L17" s="16" t="s">
        <v>33</v>
      </c>
    </row>
    <row r="18" spans="1:12">
      <c r="A18" s="30">
        <v>46157</v>
      </c>
      <c r="B18" s="16" t="s">
        <v>181</v>
      </c>
      <c r="C18" s="16" t="s">
        <v>36</v>
      </c>
      <c r="D18" s="16">
        <v>250</v>
      </c>
      <c r="E18" s="16" t="s">
        <v>10</v>
      </c>
      <c r="F18" s="16">
        <v>282</v>
      </c>
      <c r="G18" s="16">
        <v>277</v>
      </c>
      <c r="H18" s="16">
        <v>290</v>
      </c>
      <c r="I18" s="16">
        <v>287</v>
      </c>
      <c r="J18" s="5">
        <f t="shared" si="0"/>
        <v>5</v>
      </c>
      <c r="K18" s="5">
        <f t="shared" si="1"/>
        <v>1250</v>
      </c>
      <c r="L18" s="16" t="s">
        <v>32</v>
      </c>
    </row>
    <row r="19" spans="1:12">
      <c r="A19" s="30">
        <v>46160</v>
      </c>
      <c r="B19" s="16" t="s">
        <v>177</v>
      </c>
      <c r="C19" s="16" t="s">
        <v>36</v>
      </c>
      <c r="D19" s="16">
        <v>10</v>
      </c>
      <c r="E19" s="16" t="s">
        <v>12</v>
      </c>
      <c r="F19" s="16">
        <v>10020</v>
      </c>
      <c r="G19" s="16">
        <v>10250</v>
      </c>
      <c r="H19" s="16">
        <v>9800</v>
      </c>
      <c r="I19" s="16">
        <v>9920</v>
      </c>
      <c r="J19" s="5">
        <f t="shared" si="0"/>
        <v>100</v>
      </c>
      <c r="K19" s="5">
        <f t="shared" si="1"/>
        <v>1000</v>
      </c>
      <c r="L19" s="16" t="s">
        <v>32</v>
      </c>
    </row>
    <row r="20" spans="1:12">
      <c r="A20" s="30">
        <v>46161</v>
      </c>
      <c r="B20" s="16" t="s">
        <v>177</v>
      </c>
      <c r="C20" s="16" t="s">
        <v>36</v>
      </c>
      <c r="D20" s="16">
        <v>10</v>
      </c>
      <c r="E20" s="16" t="s">
        <v>12</v>
      </c>
      <c r="F20" s="16">
        <v>10030</v>
      </c>
      <c r="G20" s="16">
        <v>10100</v>
      </c>
      <c r="H20" s="16">
        <v>9800</v>
      </c>
      <c r="I20" s="16">
        <v>10100</v>
      </c>
      <c r="J20" s="5">
        <f t="shared" si="0"/>
        <v>-70</v>
      </c>
      <c r="K20" s="5">
        <f t="shared" si="1"/>
        <v>-700</v>
      </c>
      <c r="L20" s="16" t="s">
        <v>33</v>
      </c>
    </row>
    <row r="21" spans="1:12">
      <c r="A21" s="30">
        <v>46162</v>
      </c>
      <c r="B21" s="16" t="s">
        <v>181</v>
      </c>
      <c r="C21" s="16" t="s">
        <v>36</v>
      </c>
      <c r="D21" s="16">
        <v>250</v>
      </c>
      <c r="E21" s="16" t="s">
        <v>12</v>
      </c>
      <c r="F21" s="16">
        <v>298</v>
      </c>
      <c r="G21" s="16">
        <v>302</v>
      </c>
      <c r="H21" s="16">
        <v>293</v>
      </c>
      <c r="I21" s="16">
        <v>302</v>
      </c>
      <c r="J21" s="5">
        <f t="shared" si="0"/>
        <v>-4</v>
      </c>
      <c r="K21" s="5">
        <f t="shared" si="1"/>
        <v>-1000</v>
      </c>
      <c r="L21" s="16" t="s">
        <v>33</v>
      </c>
    </row>
    <row r="22" spans="1:12">
      <c r="A22" s="30">
        <v>46162</v>
      </c>
      <c r="B22" s="16" t="s">
        <v>177</v>
      </c>
      <c r="C22" s="16" t="s">
        <v>36</v>
      </c>
      <c r="D22" s="16">
        <v>10</v>
      </c>
      <c r="E22" s="16" t="s">
        <v>12</v>
      </c>
      <c r="F22" s="16">
        <v>9890</v>
      </c>
      <c r="G22" s="16">
        <v>10100</v>
      </c>
      <c r="H22" s="16">
        <v>9650</v>
      </c>
      <c r="I22" s="16">
        <v>9740</v>
      </c>
      <c r="J22" s="5">
        <f t="shared" si="0"/>
        <v>150</v>
      </c>
      <c r="K22" s="5">
        <f t="shared" si="1"/>
        <v>1500</v>
      </c>
      <c r="L22" s="16" t="s">
        <v>32</v>
      </c>
    </row>
    <row r="23" spans="1:12">
      <c r="A23" s="30">
        <v>46163</v>
      </c>
      <c r="B23" s="16" t="s">
        <v>174</v>
      </c>
      <c r="C23" s="16" t="s">
        <v>35</v>
      </c>
      <c r="D23" s="16">
        <v>1000</v>
      </c>
      <c r="E23" s="16" t="s">
        <v>12</v>
      </c>
      <c r="F23" s="16">
        <v>367</v>
      </c>
      <c r="G23" s="16">
        <v>369</v>
      </c>
      <c r="H23" s="16">
        <v>363</v>
      </c>
      <c r="I23" s="16">
        <v>369</v>
      </c>
      <c r="J23" s="5">
        <f t="shared" si="0"/>
        <v>-2</v>
      </c>
      <c r="K23" s="5">
        <f t="shared" si="1"/>
        <v>-2000</v>
      </c>
      <c r="L23" s="16" t="s">
        <v>33</v>
      </c>
    </row>
    <row r="24" spans="1:12">
      <c r="A24" s="30">
        <v>46164</v>
      </c>
      <c r="B24" s="16" t="s">
        <v>177</v>
      </c>
      <c r="C24" s="16" t="s">
        <v>36</v>
      </c>
      <c r="D24" s="16">
        <v>10</v>
      </c>
      <c r="E24" s="16" t="s">
        <v>12</v>
      </c>
      <c r="F24" s="16">
        <v>9420</v>
      </c>
      <c r="G24" s="16">
        <v>9560</v>
      </c>
      <c r="H24" s="16">
        <v>9200</v>
      </c>
      <c r="I24" s="16">
        <v>9285</v>
      </c>
      <c r="J24" s="5">
        <f t="shared" si="0"/>
        <v>135</v>
      </c>
      <c r="K24" s="5">
        <f t="shared" si="1"/>
        <v>1350</v>
      </c>
      <c r="L24" s="16" t="s">
        <v>32</v>
      </c>
    </row>
    <row r="25" spans="1:12">
      <c r="A25" s="30">
        <v>46164</v>
      </c>
      <c r="B25" s="16" t="s">
        <v>182</v>
      </c>
      <c r="C25" s="16" t="s">
        <v>35</v>
      </c>
      <c r="D25" s="16">
        <v>50</v>
      </c>
      <c r="E25" s="16" t="s">
        <v>12</v>
      </c>
      <c r="F25" s="16">
        <v>3545</v>
      </c>
      <c r="G25" s="16">
        <v>3585</v>
      </c>
      <c r="H25" s="16">
        <v>3380</v>
      </c>
      <c r="I25" s="16">
        <v>3585</v>
      </c>
      <c r="J25" s="5">
        <f t="shared" si="0"/>
        <v>-40</v>
      </c>
      <c r="K25" s="5">
        <f t="shared" si="1"/>
        <v>-2000</v>
      </c>
      <c r="L25" s="16" t="s">
        <v>33</v>
      </c>
    </row>
    <row r="26" spans="1:12">
      <c r="A26" s="30">
        <v>46167</v>
      </c>
      <c r="B26" s="16" t="s">
        <v>181</v>
      </c>
      <c r="C26" s="16" t="s">
        <v>36</v>
      </c>
      <c r="D26" s="16">
        <v>250</v>
      </c>
      <c r="E26" s="16" t="s">
        <v>12</v>
      </c>
      <c r="F26" s="16">
        <v>289</v>
      </c>
      <c r="G26" s="16">
        <v>295</v>
      </c>
      <c r="H26" s="16">
        <v>280</v>
      </c>
      <c r="I26" s="16">
        <v>295</v>
      </c>
      <c r="J26" s="5">
        <f t="shared" si="0"/>
        <v>-6</v>
      </c>
      <c r="K26" s="5">
        <f t="shared" si="1"/>
        <v>-1500</v>
      </c>
      <c r="L26" s="16" t="s">
        <v>33</v>
      </c>
    </row>
    <row r="27" spans="1:12">
      <c r="A27" s="30">
        <v>46167</v>
      </c>
      <c r="B27" s="16" t="s">
        <v>172</v>
      </c>
      <c r="C27" s="16" t="s">
        <v>35</v>
      </c>
      <c r="D27" s="16">
        <v>50</v>
      </c>
      <c r="E27" s="16" t="s">
        <v>12</v>
      </c>
      <c r="F27" s="16">
        <v>5940</v>
      </c>
      <c r="G27" s="16">
        <v>5980</v>
      </c>
      <c r="H27" s="16">
        <v>5870</v>
      </c>
      <c r="I27" s="16">
        <v>5980</v>
      </c>
      <c r="J27" s="5">
        <f t="shared" si="0"/>
        <v>-40</v>
      </c>
      <c r="K27" s="5">
        <f t="shared" si="1"/>
        <v>-2000</v>
      </c>
      <c r="L27" s="16" t="s">
        <v>33</v>
      </c>
    </row>
    <row r="28" spans="1:12">
      <c r="A28" s="30">
        <v>46168</v>
      </c>
      <c r="B28" s="16" t="s">
        <v>181</v>
      </c>
      <c r="C28" s="16" t="s">
        <v>36</v>
      </c>
      <c r="D28" s="16">
        <v>250</v>
      </c>
      <c r="E28" s="16" t="s">
        <v>12</v>
      </c>
      <c r="F28" s="16">
        <v>297</v>
      </c>
      <c r="G28" s="16">
        <v>305</v>
      </c>
      <c r="H28" s="16">
        <v>289</v>
      </c>
      <c r="I28" s="16">
        <v>295</v>
      </c>
      <c r="J28" s="5">
        <f t="shared" si="0"/>
        <v>2</v>
      </c>
      <c r="K28" s="5">
        <f t="shared" si="1"/>
        <v>500</v>
      </c>
      <c r="L28" s="16" t="s">
        <v>32</v>
      </c>
    </row>
    <row r="29" spans="1:12">
      <c r="A29" s="30">
        <v>46168</v>
      </c>
      <c r="B29" s="16" t="s">
        <v>226</v>
      </c>
      <c r="C29" s="16" t="s">
        <v>36</v>
      </c>
      <c r="D29" s="16">
        <v>1</v>
      </c>
      <c r="E29" s="16" t="s">
        <v>10</v>
      </c>
      <c r="F29" s="16">
        <v>274500</v>
      </c>
      <c r="G29" s="16">
        <v>273300</v>
      </c>
      <c r="H29" s="16">
        <v>277000</v>
      </c>
      <c r="I29" s="16">
        <v>275100</v>
      </c>
      <c r="J29" s="5">
        <f t="shared" si="0"/>
        <v>600</v>
      </c>
      <c r="K29" s="5">
        <f t="shared" si="1"/>
        <v>600</v>
      </c>
      <c r="L29" s="16" t="s">
        <v>32</v>
      </c>
    </row>
    <row r="30" spans="1:12">
      <c r="A30" s="30">
        <v>46169</v>
      </c>
      <c r="B30" s="16" t="s">
        <v>181</v>
      </c>
      <c r="C30" s="16" t="s">
        <v>36</v>
      </c>
      <c r="D30" s="16">
        <v>250</v>
      </c>
      <c r="E30" s="16" t="s">
        <v>12</v>
      </c>
      <c r="F30" s="16">
        <v>288</v>
      </c>
      <c r="G30" s="16">
        <v>293</v>
      </c>
      <c r="H30" s="16">
        <v>280</v>
      </c>
      <c r="I30" s="16">
        <v>293</v>
      </c>
      <c r="J30" s="5">
        <f t="shared" si="0"/>
        <v>-5</v>
      </c>
      <c r="K30" s="5">
        <f t="shared" si="1"/>
        <v>-1250</v>
      </c>
      <c r="L30" s="16" t="s">
        <v>33</v>
      </c>
    </row>
    <row r="31" spans="1:12">
      <c r="A31" s="30">
        <v>46169</v>
      </c>
      <c r="B31" s="16" t="s">
        <v>174</v>
      </c>
      <c r="C31" s="16" t="s">
        <v>36</v>
      </c>
      <c r="D31" s="16">
        <v>1000</v>
      </c>
      <c r="E31" s="16" t="s">
        <v>12</v>
      </c>
      <c r="F31" s="16">
        <v>365.5</v>
      </c>
      <c r="G31" s="16">
        <v>367.5</v>
      </c>
      <c r="H31" s="16">
        <v>361</v>
      </c>
      <c r="I31" s="16">
        <v>364.7</v>
      </c>
      <c r="J31" s="5">
        <f t="shared" si="0"/>
        <v>0.80000000000001137</v>
      </c>
      <c r="K31" s="5">
        <f t="shared" si="1"/>
        <v>800.00000000001137</v>
      </c>
      <c r="L31" s="16" t="s">
        <v>32</v>
      </c>
    </row>
    <row r="32" spans="1:12">
      <c r="A32" s="30">
        <v>46169</v>
      </c>
      <c r="B32" s="16" t="s">
        <v>177</v>
      </c>
      <c r="C32" s="16" t="s">
        <v>36</v>
      </c>
      <c r="D32" s="16">
        <v>10</v>
      </c>
      <c r="E32" s="16" t="s">
        <v>12</v>
      </c>
      <c r="F32" s="16">
        <v>8700</v>
      </c>
      <c r="G32" s="16">
        <v>8950</v>
      </c>
      <c r="H32" s="16">
        <v>8500</v>
      </c>
      <c r="I32" s="16">
        <v>8650</v>
      </c>
      <c r="J32" s="5">
        <f t="shared" si="0"/>
        <v>50</v>
      </c>
      <c r="K32" s="5">
        <f t="shared" si="1"/>
        <v>500</v>
      </c>
      <c r="L32" s="16" t="s">
        <v>32</v>
      </c>
    </row>
    <row r="33" spans="1:12">
      <c r="A33" s="30">
        <v>46170</v>
      </c>
      <c r="B33" s="16" t="s">
        <v>177</v>
      </c>
      <c r="C33" s="16" t="s">
        <v>36</v>
      </c>
      <c r="D33" s="16">
        <v>10</v>
      </c>
      <c r="E33" s="16" t="s">
        <v>10</v>
      </c>
      <c r="F33" s="16">
        <v>8800</v>
      </c>
      <c r="G33" s="16">
        <v>8600</v>
      </c>
      <c r="H33" s="16">
        <v>8950</v>
      </c>
      <c r="I33" s="16">
        <v>8600</v>
      </c>
      <c r="J33" s="5">
        <f t="shared" si="0"/>
        <v>-200</v>
      </c>
      <c r="K33" s="5">
        <f t="shared" si="1"/>
        <v>-2000</v>
      </c>
      <c r="L33" s="16" t="s">
        <v>33</v>
      </c>
    </row>
    <row r="34" spans="1:12">
      <c r="A34" s="30">
        <v>46171</v>
      </c>
      <c r="B34" s="16" t="s">
        <v>182</v>
      </c>
      <c r="C34" s="16" t="s">
        <v>36</v>
      </c>
      <c r="D34" s="16">
        <v>50</v>
      </c>
      <c r="E34" s="16" t="s">
        <v>10</v>
      </c>
      <c r="F34" s="16">
        <v>3610</v>
      </c>
      <c r="G34" s="16">
        <v>3550</v>
      </c>
      <c r="H34" s="16">
        <v>3680</v>
      </c>
      <c r="I34" s="16">
        <v>3645</v>
      </c>
      <c r="J34" s="5">
        <f t="shared" si="0"/>
        <v>35</v>
      </c>
      <c r="K34" s="5">
        <f t="shared" si="1"/>
        <v>1750</v>
      </c>
      <c r="L34" s="16" t="s">
        <v>32</v>
      </c>
    </row>
    <row r="35" spans="1:12">
      <c r="A35" s="30">
        <v>46171</v>
      </c>
      <c r="B35" s="16" t="s">
        <v>226</v>
      </c>
      <c r="C35" s="16" t="s">
        <v>36</v>
      </c>
      <c r="D35" s="16">
        <v>1</v>
      </c>
      <c r="E35" s="16" t="s">
        <v>10</v>
      </c>
      <c r="F35" s="16">
        <v>271500</v>
      </c>
      <c r="G35" s="16">
        <v>269500</v>
      </c>
      <c r="H35" s="16">
        <v>275000</v>
      </c>
      <c r="I35" s="16">
        <v>271900</v>
      </c>
      <c r="J35" s="5">
        <f t="shared" si="0"/>
        <v>400</v>
      </c>
      <c r="K35" s="5">
        <f t="shared" si="1"/>
        <v>400</v>
      </c>
      <c r="L35" s="16" t="s">
        <v>32</v>
      </c>
    </row>
    <row r="36" spans="1:12">
      <c r="J36" s="5">
        <f t="shared" si="0"/>
        <v>0</v>
      </c>
      <c r="K36" s="5">
        <f t="shared" si="1"/>
        <v>0</v>
      </c>
    </row>
    <row r="39" spans="1:12">
      <c r="C39" s="36" t="s">
        <v>234</v>
      </c>
      <c r="D39" s="37"/>
      <c r="E39" s="37"/>
      <c r="F39" s="37"/>
      <c r="G39" s="37"/>
      <c r="H39" s="37"/>
      <c r="I39" s="38"/>
    </row>
    <row r="40" spans="1:12" ht="30">
      <c r="C40" s="18" t="s">
        <v>21</v>
      </c>
      <c r="D40" s="7" t="s">
        <v>22</v>
      </c>
      <c r="E40" s="7" t="s">
        <v>23</v>
      </c>
      <c r="F40" s="7" t="s">
        <v>24</v>
      </c>
      <c r="G40" s="7" t="s">
        <v>25</v>
      </c>
      <c r="H40" s="7" t="s">
        <v>26</v>
      </c>
      <c r="I40" s="8" t="s">
        <v>27</v>
      </c>
    </row>
    <row r="41" spans="1:12">
      <c r="C41" s="19" t="s">
        <v>155</v>
      </c>
      <c r="D41" s="9">
        <v>34</v>
      </c>
      <c r="E41" s="9"/>
      <c r="F41" s="9">
        <v>34</v>
      </c>
      <c r="G41" s="10">
        <v>23</v>
      </c>
      <c r="H41" s="11">
        <f t="shared" ref="H41" si="2">+G41/F41</f>
        <v>0.67647058823529416</v>
      </c>
      <c r="I41" s="12">
        <v>8900</v>
      </c>
    </row>
    <row r="42" spans="1:12">
      <c r="C42" s="20"/>
      <c r="D42" s="13"/>
      <c r="E42" s="13"/>
      <c r="F42" s="13"/>
      <c r="G42" s="13"/>
      <c r="H42" s="14"/>
      <c r="I42" s="15"/>
    </row>
  </sheetData>
  <mergeCells count="1">
    <mergeCell ref="C39:I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21"/>
  <sheetViews>
    <sheetView workbookViewId="0">
      <pane ySplit="1" topLeftCell="A106" activePane="bottomLeft" state="frozen"/>
      <selection pane="bottomLeft" activeCell="F117" sqref="F117:L121"/>
    </sheetView>
  </sheetViews>
  <sheetFormatPr defaultRowHeight="15"/>
  <cols>
    <col min="1" max="1" width="12.5703125" style="16" customWidth="1"/>
    <col min="2" max="2" width="19.7109375" customWidth="1"/>
    <col min="3" max="3" width="10.5703125" hidden="1" customWidth="1"/>
    <col min="4" max="4" width="16.85546875" customWidth="1"/>
    <col min="5" max="5" width="11.85546875" style="16" customWidth="1"/>
    <col min="6" max="6" width="14.5703125" customWidth="1"/>
    <col min="8" max="8" width="15.28515625" customWidth="1"/>
    <col min="9" max="9" width="12.28515625" customWidth="1"/>
    <col min="10" max="10" width="18.7109375" style="16" customWidth="1"/>
    <col min="11" max="11" width="16" customWidth="1"/>
    <col min="12" max="12" width="19.7109375" customWidth="1"/>
    <col min="13" max="13" width="13.7109375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44531</v>
      </c>
      <c r="B2" s="5" t="s">
        <v>61</v>
      </c>
      <c r="D2" s="5" t="s">
        <v>35</v>
      </c>
      <c r="E2" s="5">
        <v>50</v>
      </c>
      <c r="F2" s="5" t="s">
        <v>12</v>
      </c>
      <c r="G2" s="5">
        <v>16705</v>
      </c>
      <c r="H2" s="5">
        <v>16820</v>
      </c>
      <c r="I2" s="5">
        <v>16500</v>
      </c>
      <c r="J2" s="5">
        <v>16640</v>
      </c>
      <c r="K2" s="5">
        <f t="shared" ref="K2:K33" si="0">IF(F2="BUY",J2-G2,G2-J2)</f>
        <v>65</v>
      </c>
      <c r="L2" s="5">
        <f>(K2*E2)</f>
        <v>3250</v>
      </c>
      <c r="M2" s="16" t="s">
        <v>32</v>
      </c>
    </row>
    <row r="3" spans="1:13">
      <c r="A3" s="6">
        <v>44531</v>
      </c>
      <c r="B3" s="5" t="s">
        <v>43</v>
      </c>
      <c r="D3" s="5" t="s">
        <v>36</v>
      </c>
      <c r="E3" s="5">
        <v>10000</v>
      </c>
      <c r="F3" s="5" t="s">
        <v>10</v>
      </c>
      <c r="G3" s="5">
        <v>100.03</v>
      </c>
      <c r="H3" s="5">
        <v>99.8</v>
      </c>
      <c r="I3" s="5">
        <v>100.5</v>
      </c>
      <c r="J3" s="5">
        <v>100.14</v>
      </c>
      <c r="K3" s="5">
        <f t="shared" si="0"/>
        <v>0.10999999999999943</v>
      </c>
      <c r="L3" s="5">
        <f t="shared" ref="L3:L66" si="1">(K3*E3)</f>
        <v>1099.9999999999943</v>
      </c>
      <c r="M3" s="16" t="s">
        <v>32</v>
      </c>
    </row>
    <row r="4" spans="1:13">
      <c r="A4" s="6">
        <v>44531</v>
      </c>
      <c r="B4" s="5" t="s">
        <v>39</v>
      </c>
      <c r="D4" s="5" t="s">
        <v>35</v>
      </c>
      <c r="E4" s="5">
        <v>10000</v>
      </c>
      <c r="F4" s="5" t="s">
        <v>10</v>
      </c>
      <c r="G4" s="5">
        <v>85.2</v>
      </c>
      <c r="H4" s="5">
        <v>85</v>
      </c>
      <c r="I4" s="5">
        <v>85.5</v>
      </c>
      <c r="J4" s="5">
        <v>85.3</v>
      </c>
      <c r="K4" s="5">
        <f t="shared" si="0"/>
        <v>9.9999999999994316E-2</v>
      </c>
      <c r="L4" s="5">
        <f t="shared" si="1"/>
        <v>999.99999999994316</v>
      </c>
      <c r="M4" s="16" t="s">
        <v>32</v>
      </c>
    </row>
    <row r="5" spans="1:13">
      <c r="A5" s="6">
        <v>44532</v>
      </c>
      <c r="B5" s="5" t="s">
        <v>37</v>
      </c>
      <c r="D5" s="5" t="s">
        <v>36</v>
      </c>
      <c r="E5" s="5">
        <v>10</v>
      </c>
      <c r="F5" s="5" t="s">
        <v>12</v>
      </c>
      <c r="G5" s="5">
        <v>61500</v>
      </c>
      <c r="H5" s="5">
        <v>61800</v>
      </c>
      <c r="I5" s="5">
        <v>61000</v>
      </c>
      <c r="J5" s="5">
        <v>61380</v>
      </c>
      <c r="K5" s="5">
        <f t="shared" si="0"/>
        <v>120</v>
      </c>
      <c r="L5" s="5">
        <f t="shared" si="1"/>
        <v>1200</v>
      </c>
      <c r="M5" s="16" t="s">
        <v>32</v>
      </c>
    </row>
    <row r="6" spans="1:13">
      <c r="A6" s="6">
        <v>44532</v>
      </c>
      <c r="B6" s="5" t="s">
        <v>46</v>
      </c>
      <c r="D6" s="5" t="s">
        <v>35</v>
      </c>
      <c r="E6" s="5">
        <v>10000</v>
      </c>
      <c r="F6" s="5" t="s">
        <v>10</v>
      </c>
      <c r="G6" s="5">
        <v>66.47</v>
      </c>
      <c r="H6" s="5">
        <v>66.3</v>
      </c>
      <c r="I6" s="5">
        <v>66.900000000000006</v>
      </c>
      <c r="J6" s="5">
        <v>66.56</v>
      </c>
      <c r="K6" s="5">
        <f t="shared" si="0"/>
        <v>9.0000000000003411E-2</v>
      </c>
      <c r="L6" s="5">
        <f t="shared" si="1"/>
        <v>900.00000000003411</v>
      </c>
      <c r="M6" s="16" t="s">
        <v>32</v>
      </c>
    </row>
    <row r="7" spans="1:13">
      <c r="A7" s="6">
        <v>44532</v>
      </c>
      <c r="B7" s="5" t="s">
        <v>56</v>
      </c>
      <c r="D7" s="5" t="s">
        <v>36</v>
      </c>
      <c r="E7" s="5">
        <v>50</v>
      </c>
      <c r="F7" s="5" t="s">
        <v>12</v>
      </c>
      <c r="G7" s="5">
        <v>14000</v>
      </c>
      <c r="H7" s="5">
        <v>14050</v>
      </c>
      <c r="I7" s="5">
        <v>13900</v>
      </c>
      <c r="J7" s="5">
        <v>13950</v>
      </c>
      <c r="K7" s="5">
        <f t="shared" si="0"/>
        <v>50</v>
      </c>
      <c r="L7" s="5">
        <f t="shared" si="1"/>
        <v>2500</v>
      </c>
      <c r="M7" s="16" t="s">
        <v>32</v>
      </c>
    </row>
    <row r="8" spans="1:13">
      <c r="A8" s="6">
        <v>44532</v>
      </c>
      <c r="B8" s="5" t="s">
        <v>41</v>
      </c>
      <c r="D8" s="5" t="s">
        <v>36</v>
      </c>
      <c r="E8" s="5">
        <v>5000</v>
      </c>
      <c r="F8" s="5" t="s">
        <v>10</v>
      </c>
      <c r="G8" s="5">
        <v>211.8</v>
      </c>
      <c r="H8" s="5">
        <v>211</v>
      </c>
      <c r="I8" s="5">
        <v>214</v>
      </c>
      <c r="J8" s="5">
        <v>212</v>
      </c>
      <c r="K8" s="5">
        <f t="shared" si="0"/>
        <v>0.19999999999998863</v>
      </c>
      <c r="L8" s="5">
        <f t="shared" si="1"/>
        <v>999.99999999994316</v>
      </c>
      <c r="M8" s="16" t="s">
        <v>32</v>
      </c>
    </row>
    <row r="9" spans="1:13">
      <c r="A9" s="6">
        <v>44532</v>
      </c>
      <c r="B9" s="5" t="s">
        <v>37</v>
      </c>
      <c r="D9" s="5" t="s">
        <v>36</v>
      </c>
      <c r="E9" s="5">
        <v>10</v>
      </c>
      <c r="F9" s="5" t="s">
        <v>12</v>
      </c>
      <c r="G9" s="5">
        <v>61500</v>
      </c>
      <c r="H9" s="5">
        <v>61800</v>
      </c>
      <c r="I9" s="5">
        <v>60800</v>
      </c>
      <c r="J9" s="5">
        <v>61370</v>
      </c>
      <c r="K9" s="5">
        <f t="shared" si="0"/>
        <v>130</v>
      </c>
      <c r="L9" s="5">
        <f t="shared" si="1"/>
        <v>1300</v>
      </c>
      <c r="M9" s="16" t="s">
        <v>32</v>
      </c>
    </row>
    <row r="10" spans="1:13">
      <c r="A10" s="6">
        <v>44533</v>
      </c>
      <c r="B10" s="5" t="s">
        <v>38</v>
      </c>
      <c r="D10" s="5" t="s">
        <v>36</v>
      </c>
      <c r="E10" s="5">
        <v>100</v>
      </c>
      <c r="F10" s="5" t="s">
        <v>10</v>
      </c>
      <c r="G10" s="5">
        <v>5090</v>
      </c>
      <c r="H10" s="5">
        <v>5010</v>
      </c>
      <c r="I10" s="5">
        <v>5200</v>
      </c>
      <c r="J10" s="5">
        <v>5149.5</v>
      </c>
      <c r="K10" s="5">
        <f t="shared" si="0"/>
        <v>59.5</v>
      </c>
      <c r="L10" s="5">
        <f t="shared" si="1"/>
        <v>5950</v>
      </c>
      <c r="M10" s="16" t="s">
        <v>32</v>
      </c>
    </row>
    <row r="11" spans="1:13">
      <c r="A11" s="6">
        <v>44533</v>
      </c>
      <c r="B11" s="5" t="s">
        <v>56</v>
      </c>
      <c r="D11" s="5" t="s">
        <v>36</v>
      </c>
      <c r="E11" s="5">
        <v>50</v>
      </c>
      <c r="F11" s="5" t="s">
        <v>12</v>
      </c>
      <c r="G11" s="5">
        <v>14010</v>
      </c>
      <c r="H11" s="5">
        <v>14100</v>
      </c>
      <c r="I11" s="5">
        <v>13850</v>
      </c>
      <c r="J11" s="5">
        <v>13970</v>
      </c>
      <c r="K11" s="5">
        <f t="shared" si="0"/>
        <v>40</v>
      </c>
      <c r="L11" s="5">
        <f t="shared" si="1"/>
        <v>2000</v>
      </c>
      <c r="M11" s="16" t="s">
        <v>32</v>
      </c>
    </row>
    <row r="12" spans="1:13">
      <c r="A12" s="6">
        <v>44533</v>
      </c>
      <c r="B12" s="5" t="s">
        <v>42</v>
      </c>
      <c r="D12" s="5" t="s">
        <v>36</v>
      </c>
      <c r="E12" s="5">
        <v>20</v>
      </c>
      <c r="F12" s="5" t="s">
        <v>12</v>
      </c>
      <c r="G12" s="5">
        <v>47525</v>
      </c>
      <c r="H12" s="5">
        <v>47720</v>
      </c>
      <c r="I12" s="5">
        <v>47200</v>
      </c>
      <c r="J12" s="5">
        <v>47525</v>
      </c>
      <c r="K12" s="5">
        <f t="shared" si="0"/>
        <v>0</v>
      </c>
      <c r="L12" s="5">
        <f t="shared" si="1"/>
        <v>0</v>
      </c>
    </row>
    <row r="13" spans="1:13">
      <c r="A13" s="6">
        <v>44533</v>
      </c>
      <c r="B13" s="5" t="s">
        <v>43</v>
      </c>
      <c r="D13" s="5" t="s">
        <v>36</v>
      </c>
      <c r="E13" s="5">
        <v>10000</v>
      </c>
      <c r="F13" s="5" t="s">
        <v>10</v>
      </c>
      <c r="G13" s="5">
        <v>99.96</v>
      </c>
      <c r="H13" s="5">
        <v>99.8</v>
      </c>
      <c r="I13" s="5">
        <v>100.2</v>
      </c>
      <c r="J13" s="5">
        <v>100.08</v>
      </c>
      <c r="K13" s="5">
        <f t="shared" si="0"/>
        <v>0.12000000000000455</v>
      </c>
      <c r="L13" s="5">
        <f t="shared" si="1"/>
        <v>1200.0000000000455</v>
      </c>
      <c r="M13" s="16" t="s">
        <v>32</v>
      </c>
    </row>
    <row r="14" spans="1:13">
      <c r="A14" s="6">
        <v>44533</v>
      </c>
      <c r="B14" s="5" t="s">
        <v>46</v>
      </c>
      <c r="D14" s="5" t="s">
        <v>36</v>
      </c>
      <c r="E14" s="5">
        <v>10000</v>
      </c>
      <c r="F14" s="5" t="s">
        <v>10</v>
      </c>
      <c r="G14" s="5">
        <v>66.430000000000007</v>
      </c>
      <c r="H14" s="5">
        <v>66.3</v>
      </c>
      <c r="I14" s="5">
        <v>66.7</v>
      </c>
      <c r="J14" s="5">
        <v>66.48</v>
      </c>
      <c r="K14" s="5">
        <f t="shared" si="0"/>
        <v>4.9999999999997158E-2</v>
      </c>
      <c r="L14" s="5">
        <f t="shared" si="1"/>
        <v>499.99999999997158</v>
      </c>
      <c r="M14" s="16" t="s">
        <v>32</v>
      </c>
    </row>
    <row r="15" spans="1:13">
      <c r="A15" s="6">
        <v>44536</v>
      </c>
      <c r="B15" s="5" t="s">
        <v>56</v>
      </c>
      <c r="D15" s="5" t="s">
        <v>35</v>
      </c>
      <c r="E15" s="5">
        <v>50</v>
      </c>
      <c r="F15" s="5" t="s">
        <v>10</v>
      </c>
      <c r="G15" s="5">
        <v>14065</v>
      </c>
      <c r="H15" s="5">
        <v>13920</v>
      </c>
      <c r="I15" s="5">
        <v>14350</v>
      </c>
      <c r="J15" s="5">
        <v>14130</v>
      </c>
      <c r="K15" s="5">
        <f t="shared" si="0"/>
        <v>65</v>
      </c>
      <c r="L15" s="5">
        <f t="shared" si="1"/>
        <v>3250</v>
      </c>
      <c r="M15" s="16" t="s">
        <v>32</v>
      </c>
    </row>
    <row r="16" spans="1:13">
      <c r="A16" s="6">
        <v>44536</v>
      </c>
      <c r="B16" s="5" t="s">
        <v>46</v>
      </c>
      <c r="D16" s="5" t="s">
        <v>36</v>
      </c>
      <c r="E16" s="5">
        <v>10000</v>
      </c>
      <c r="F16" s="5" t="s">
        <v>10</v>
      </c>
      <c r="G16" s="5">
        <v>66.614999999999995</v>
      </c>
      <c r="H16" s="5">
        <v>66.45</v>
      </c>
      <c r="I16" s="5">
        <v>67</v>
      </c>
      <c r="J16" s="5">
        <v>66.45</v>
      </c>
      <c r="K16" s="5">
        <f t="shared" si="0"/>
        <v>-0.16499999999999204</v>
      </c>
      <c r="L16" s="5">
        <f t="shared" si="1"/>
        <v>-1649.9999999999204</v>
      </c>
      <c r="M16" s="16" t="s">
        <v>33</v>
      </c>
    </row>
    <row r="17" spans="1:13">
      <c r="A17" s="6">
        <v>44536</v>
      </c>
      <c r="B17" s="5" t="s">
        <v>71</v>
      </c>
      <c r="D17" s="5" t="s">
        <v>35</v>
      </c>
      <c r="E17" s="5">
        <v>10000</v>
      </c>
      <c r="F17" s="5" t="s">
        <v>10</v>
      </c>
      <c r="G17" s="5">
        <v>0.3</v>
      </c>
      <c r="H17" s="5">
        <v>0.19</v>
      </c>
      <c r="I17" s="5">
        <v>0.5</v>
      </c>
      <c r="J17" s="5">
        <v>0.41</v>
      </c>
      <c r="K17" s="5">
        <f t="shared" si="0"/>
        <v>0.10999999999999999</v>
      </c>
      <c r="L17" s="5">
        <f t="shared" si="1"/>
        <v>1099.9999999999998</v>
      </c>
      <c r="M17" s="16" t="s">
        <v>32</v>
      </c>
    </row>
    <row r="18" spans="1:13">
      <c r="A18" s="6">
        <v>44537</v>
      </c>
      <c r="B18" s="5" t="s">
        <v>14</v>
      </c>
      <c r="D18" s="5" t="s">
        <v>35</v>
      </c>
      <c r="E18" s="5">
        <v>5000</v>
      </c>
      <c r="F18" s="5" t="s">
        <v>10</v>
      </c>
      <c r="G18" s="5">
        <v>183.9</v>
      </c>
      <c r="H18" s="5">
        <v>183</v>
      </c>
      <c r="I18" s="5">
        <v>186</v>
      </c>
      <c r="J18" s="5">
        <v>185.5</v>
      </c>
      <c r="K18" s="5">
        <f t="shared" si="0"/>
        <v>1.5999999999999943</v>
      </c>
      <c r="L18" s="5">
        <f t="shared" si="1"/>
        <v>7999.9999999999718</v>
      </c>
      <c r="M18" s="16" t="s">
        <v>32</v>
      </c>
    </row>
    <row r="19" spans="1:13">
      <c r="A19" s="6">
        <v>44537</v>
      </c>
      <c r="B19" s="5" t="s">
        <v>37</v>
      </c>
      <c r="D19" s="5" t="s">
        <v>35</v>
      </c>
      <c r="E19" s="5">
        <v>10</v>
      </c>
      <c r="F19" s="5" t="s">
        <v>10</v>
      </c>
      <c r="G19" s="5">
        <v>61550</v>
      </c>
      <c r="H19" s="5">
        <v>61100</v>
      </c>
      <c r="I19" s="5">
        <v>62500</v>
      </c>
      <c r="J19" s="5">
        <v>61820</v>
      </c>
      <c r="K19" s="5">
        <f t="shared" si="0"/>
        <v>270</v>
      </c>
      <c r="L19" s="5">
        <f t="shared" si="1"/>
        <v>2700</v>
      </c>
      <c r="M19" s="16" t="s">
        <v>32</v>
      </c>
    </row>
    <row r="20" spans="1:13">
      <c r="A20" s="6">
        <v>44537</v>
      </c>
      <c r="B20" s="5" t="s">
        <v>71</v>
      </c>
      <c r="D20" s="5" t="s">
        <v>35</v>
      </c>
      <c r="E20" s="5">
        <v>10000</v>
      </c>
      <c r="F20" s="5" t="s">
        <v>10</v>
      </c>
      <c r="G20" s="5">
        <v>0.32</v>
      </c>
      <c r="H20" s="5">
        <v>0.19</v>
      </c>
      <c r="I20" s="5">
        <v>0.5</v>
      </c>
      <c r="J20" s="5">
        <v>0.32</v>
      </c>
      <c r="K20" s="5">
        <f t="shared" si="0"/>
        <v>0</v>
      </c>
      <c r="L20" s="5">
        <f t="shared" si="1"/>
        <v>0</v>
      </c>
    </row>
    <row r="21" spans="1:13">
      <c r="A21" s="6">
        <v>44537</v>
      </c>
      <c r="B21" s="5" t="s">
        <v>46</v>
      </c>
      <c r="D21" s="5" t="s">
        <v>36</v>
      </c>
      <c r="E21" s="5">
        <v>10000</v>
      </c>
      <c r="F21" s="5" t="s">
        <v>10</v>
      </c>
      <c r="G21" s="5">
        <v>66.45</v>
      </c>
      <c r="H21" s="5">
        <v>66.349999999999994</v>
      </c>
      <c r="I21" s="5">
        <v>66.650000000000006</v>
      </c>
      <c r="J21" s="5">
        <v>66.650000000000006</v>
      </c>
      <c r="K21" s="5">
        <f t="shared" si="0"/>
        <v>0.20000000000000284</v>
      </c>
      <c r="L21" s="5">
        <f t="shared" si="1"/>
        <v>2000.0000000000284</v>
      </c>
      <c r="M21" s="16" t="s">
        <v>32</v>
      </c>
    </row>
    <row r="22" spans="1:13">
      <c r="A22" s="6">
        <v>44537</v>
      </c>
      <c r="B22" s="5" t="s">
        <v>17</v>
      </c>
      <c r="D22" s="5" t="s">
        <v>36</v>
      </c>
      <c r="E22" s="5">
        <v>2500</v>
      </c>
      <c r="F22" s="5" t="s">
        <v>10</v>
      </c>
      <c r="G22" s="5">
        <v>731.5</v>
      </c>
      <c r="H22" s="5">
        <v>728</v>
      </c>
      <c r="I22" s="5">
        <v>738</v>
      </c>
      <c r="J22" s="5">
        <v>736.5</v>
      </c>
      <c r="K22" s="5">
        <f t="shared" si="0"/>
        <v>5</v>
      </c>
      <c r="L22" s="5">
        <f t="shared" si="1"/>
        <v>12500</v>
      </c>
      <c r="M22" s="16" t="s">
        <v>32</v>
      </c>
    </row>
    <row r="23" spans="1:13">
      <c r="A23" s="6">
        <v>44537</v>
      </c>
      <c r="B23" s="5" t="s">
        <v>41</v>
      </c>
      <c r="D23" s="5" t="s">
        <v>36</v>
      </c>
      <c r="E23" s="5">
        <v>5000</v>
      </c>
      <c r="F23" s="5" t="s">
        <v>10</v>
      </c>
      <c r="G23" s="5">
        <v>212.1</v>
      </c>
      <c r="H23" s="5">
        <v>211</v>
      </c>
      <c r="I23" s="5">
        <v>214</v>
      </c>
      <c r="J23" s="5">
        <v>212.8</v>
      </c>
      <c r="K23" s="5">
        <f t="shared" si="0"/>
        <v>0.70000000000001705</v>
      </c>
      <c r="L23" s="5">
        <f t="shared" si="1"/>
        <v>3500.0000000000855</v>
      </c>
      <c r="M23" s="16" t="s">
        <v>32</v>
      </c>
    </row>
    <row r="24" spans="1:13">
      <c r="A24" s="6">
        <v>44537</v>
      </c>
      <c r="B24" s="5" t="s">
        <v>42</v>
      </c>
      <c r="D24" s="5" t="s">
        <v>35</v>
      </c>
      <c r="E24" s="5">
        <v>20</v>
      </c>
      <c r="F24" s="5" t="s">
        <v>10</v>
      </c>
      <c r="G24" s="5">
        <v>47800</v>
      </c>
      <c r="H24" s="5">
        <v>47550</v>
      </c>
      <c r="I24" s="5">
        <v>48200</v>
      </c>
      <c r="J24" s="5">
        <v>47980</v>
      </c>
      <c r="K24" s="5">
        <f t="shared" si="0"/>
        <v>180</v>
      </c>
      <c r="L24" s="5">
        <f t="shared" si="1"/>
        <v>3600</v>
      </c>
      <c r="M24" s="16" t="s">
        <v>32</v>
      </c>
    </row>
    <row r="25" spans="1:13">
      <c r="A25" s="6">
        <v>44538</v>
      </c>
      <c r="B25" s="5" t="s">
        <v>45</v>
      </c>
      <c r="D25" s="5" t="s">
        <v>35</v>
      </c>
      <c r="E25" s="5">
        <v>1250</v>
      </c>
      <c r="F25" s="5" t="s">
        <v>10</v>
      </c>
      <c r="G25" s="5">
        <v>286.75</v>
      </c>
      <c r="H25" s="5">
        <v>283.89999999999998</v>
      </c>
      <c r="I25" s="5">
        <v>295</v>
      </c>
      <c r="J25" s="5">
        <v>292</v>
      </c>
      <c r="K25" s="5">
        <f t="shared" si="0"/>
        <v>5.25</v>
      </c>
      <c r="L25" s="5">
        <f t="shared" si="1"/>
        <v>6562.5</v>
      </c>
      <c r="M25" s="16" t="s">
        <v>32</v>
      </c>
    </row>
    <row r="26" spans="1:13">
      <c r="A26" s="6">
        <v>44538</v>
      </c>
      <c r="B26" s="5" t="s">
        <v>37</v>
      </c>
      <c r="D26" s="5" t="s">
        <v>36</v>
      </c>
      <c r="E26" s="5">
        <v>10</v>
      </c>
      <c r="F26" s="5" t="s">
        <v>10</v>
      </c>
      <c r="G26" s="5">
        <v>62120</v>
      </c>
      <c r="H26" s="5">
        <v>62000</v>
      </c>
      <c r="I26" s="5">
        <v>63000</v>
      </c>
      <c r="J26" s="5">
        <v>62230</v>
      </c>
      <c r="K26" s="5">
        <f t="shared" si="0"/>
        <v>110</v>
      </c>
      <c r="L26" s="5">
        <f t="shared" si="1"/>
        <v>1100</v>
      </c>
      <c r="M26" s="16" t="s">
        <v>32</v>
      </c>
    </row>
    <row r="27" spans="1:13">
      <c r="A27" s="6">
        <v>44538</v>
      </c>
      <c r="B27" s="5" t="s">
        <v>43</v>
      </c>
      <c r="D27" s="5" t="s">
        <v>36</v>
      </c>
      <c r="E27" s="5">
        <v>10000</v>
      </c>
      <c r="F27" s="5" t="s">
        <v>10</v>
      </c>
      <c r="G27" s="5">
        <v>100.25</v>
      </c>
      <c r="H27" s="5">
        <v>100.1</v>
      </c>
      <c r="I27" s="5">
        <v>100.7</v>
      </c>
      <c r="J27" s="5">
        <v>100.1</v>
      </c>
      <c r="K27" s="5">
        <f t="shared" si="0"/>
        <v>-0.15000000000000568</v>
      </c>
      <c r="L27" s="5">
        <f t="shared" si="1"/>
        <v>-1500.0000000000568</v>
      </c>
      <c r="M27" s="16" t="s">
        <v>33</v>
      </c>
    </row>
    <row r="28" spans="1:13">
      <c r="A28" s="6">
        <v>44538</v>
      </c>
      <c r="B28" s="5" t="s">
        <v>37</v>
      </c>
      <c r="D28" s="5" t="s">
        <v>35</v>
      </c>
      <c r="E28" s="5">
        <v>10</v>
      </c>
      <c r="F28" s="5" t="s">
        <v>10</v>
      </c>
      <c r="G28" s="5">
        <v>61750</v>
      </c>
      <c r="H28" s="5">
        <v>61300</v>
      </c>
      <c r="I28" s="5">
        <v>63000</v>
      </c>
      <c r="J28" s="5">
        <v>61960</v>
      </c>
      <c r="K28" s="5">
        <f t="shared" si="0"/>
        <v>210</v>
      </c>
      <c r="L28" s="5">
        <f t="shared" si="1"/>
        <v>2100</v>
      </c>
      <c r="M28" s="16" t="s">
        <v>32</v>
      </c>
    </row>
    <row r="29" spans="1:13">
      <c r="A29" s="6">
        <v>44539</v>
      </c>
      <c r="B29" s="5" t="s">
        <v>45</v>
      </c>
      <c r="D29" s="5" t="s">
        <v>36</v>
      </c>
      <c r="E29" s="5">
        <v>1250</v>
      </c>
      <c r="F29" s="5" t="s">
        <v>10</v>
      </c>
      <c r="G29" s="5">
        <v>292.75</v>
      </c>
      <c r="H29" s="5">
        <v>290</v>
      </c>
      <c r="I29" s="5">
        <v>297</v>
      </c>
      <c r="J29" s="5">
        <v>290</v>
      </c>
      <c r="K29" s="5">
        <f t="shared" si="0"/>
        <v>-2.75</v>
      </c>
      <c r="L29" s="5">
        <f t="shared" si="1"/>
        <v>-3437.5</v>
      </c>
      <c r="M29" s="16" t="s">
        <v>33</v>
      </c>
    </row>
    <row r="30" spans="1:13">
      <c r="A30" s="6">
        <v>44539</v>
      </c>
      <c r="B30" s="5" t="s">
        <v>41</v>
      </c>
      <c r="D30" s="5" t="s">
        <v>36</v>
      </c>
      <c r="E30" s="5">
        <v>5000</v>
      </c>
      <c r="F30" s="5" t="s">
        <v>10</v>
      </c>
      <c r="G30" s="5">
        <v>212.4</v>
      </c>
      <c r="H30" s="5">
        <v>211.4</v>
      </c>
      <c r="I30" s="5">
        <v>214</v>
      </c>
      <c r="J30" s="5">
        <v>213.4</v>
      </c>
      <c r="K30" s="5">
        <f t="shared" si="0"/>
        <v>1</v>
      </c>
      <c r="L30" s="5">
        <f t="shared" si="1"/>
        <v>5000</v>
      </c>
      <c r="M30" s="16" t="s">
        <v>32</v>
      </c>
    </row>
    <row r="31" spans="1:13">
      <c r="A31" s="6">
        <v>44539</v>
      </c>
      <c r="B31" s="5" t="s">
        <v>61</v>
      </c>
      <c r="D31" s="5" t="s">
        <v>36</v>
      </c>
      <c r="E31" s="5">
        <v>50</v>
      </c>
      <c r="F31" s="5" t="s">
        <v>10</v>
      </c>
      <c r="G31" s="5">
        <v>16890</v>
      </c>
      <c r="H31" s="5">
        <v>16800</v>
      </c>
      <c r="I31" s="5">
        <v>17100</v>
      </c>
      <c r="J31" s="5">
        <v>16950</v>
      </c>
      <c r="K31" s="5">
        <f t="shared" si="0"/>
        <v>60</v>
      </c>
      <c r="L31" s="5">
        <f t="shared" si="1"/>
        <v>3000</v>
      </c>
      <c r="M31" s="16" t="s">
        <v>32</v>
      </c>
    </row>
    <row r="32" spans="1:13">
      <c r="A32" s="6">
        <v>44540</v>
      </c>
      <c r="B32" s="5" t="s">
        <v>83</v>
      </c>
      <c r="D32" s="5" t="s">
        <v>35</v>
      </c>
      <c r="E32" s="5">
        <v>10000</v>
      </c>
      <c r="F32" s="5" t="s">
        <v>10</v>
      </c>
      <c r="G32" s="5">
        <v>0.3</v>
      </c>
      <c r="H32" s="5">
        <v>0.14000000000000001</v>
      </c>
      <c r="I32" s="5">
        <v>0.6</v>
      </c>
      <c r="J32" s="5">
        <v>0.41</v>
      </c>
      <c r="K32" s="5">
        <f t="shared" si="0"/>
        <v>0.10999999999999999</v>
      </c>
      <c r="L32" s="5">
        <f t="shared" si="1"/>
        <v>1099.9999999999998</v>
      </c>
      <c r="M32" s="16" t="s">
        <v>32</v>
      </c>
    </row>
    <row r="33" spans="1:13">
      <c r="A33" s="6">
        <v>44540</v>
      </c>
      <c r="B33" s="5" t="s">
        <v>45</v>
      </c>
      <c r="D33" s="5" t="s">
        <v>36</v>
      </c>
      <c r="E33" s="5">
        <v>1250</v>
      </c>
      <c r="F33" s="5" t="s">
        <v>10</v>
      </c>
      <c r="G33" s="5">
        <v>290.5</v>
      </c>
      <c r="H33" s="5">
        <v>287</v>
      </c>
      <c r="I33" s="5">
        <v>297</v>
      </c>
      <c r="J33" s="5">
        <v>293.64999999999998</v>
      </c>
      <c r="K33" s="5">
        <f t="shared" si="0"/>
        <v>3.1499999999999773</v>
      </c>
      <c r="L33" s="5">
        <f t="shared" si="1"/>
        <v>3937.4999999999718</v>
      </c>
      <c r="M33" s="16" t="s">
        <v>32</v>
      </c>
    </row>
    <row r="34" spans="1:13">
      <c r="A34" s="6">
        <v>44540</v>
      </c>
      <c r="B34" s="5" t="s">
        <v>46</v>
      </c>
      <c r="D34" s="5" t="s">
        <v>35</v>
      </c>
      <c r="E34" s="5">
        <v>10000</v>
      </c>
      <c r="F34" s="5" t="s">
        <v>10</v>
      </c>
      <c r="G34" s="5">
        <v>66.75</v>
      </c>
      <c r="H34" s="5">
        <v>66.599999999999994</v>
      </c>
      <c r="I34" s="5">
        <v>67</v>
      </c>
      <c r="J34" s="5">
        <v>66.849999999999994</v>
      </c>
      <c r="K34" s="5">
        <f t="shared" ref="K34:K65" si="2">IF(F34="BUY",J34-G34,G34-J34)</f>
        <v>9.9999999999994316E-2</v>
      </c>
      <c r="L34" s="5">
        <f t="shared" si="1"/>
        <v>999.99999999994316</v>
      </c>
      <c r="M34" s="16" t="s">
        <v>32</v>
      </c>
    </row>
    <row r="35" spans="1:13">
      <c r="A35" s="6">
        <v>44540</v>
      </c>
      <c r="B35" s="5" t="s">
        <v>43</v>
      </c>
      <c r="D35" s="5" t="s">
        <v>35</v>
      </c>
      <c r="E35" s="5">
        <v>10000</v>
      </c>
      <c r="F35" s="5" t="s">
        <v>10</v>
      </c>
      <c r="G35" s="5">
        <v>100.2</v>
      </c>
      <c r="H35" s="5">
        <v>100</v>
      </c>
      <c r="I35" s="5">
        <v>100.5</v>
      </c>
      <c r="J35" s="5">
        <v>100.4</v>
      </c>
      <c r="K35" s="5">
        <f t="shared" si="2"/>
        <v>0.20000000000000284</v>
      </c>
      <c r="L35" s="5">
        <f t="shared" si="1"/>
        <v>2000.0000000000284</v>
      </c>
      <c r="M35" s="16" t="s">
        <v>32</v>
      </c>
    </row>
    <row r="36" spans="1:13">
      <c r="A36" s="6">
        <v>44540</v>
      </c>
      <c r="B36" s="5" t="s">
        <v>37</v>
      </c>
      <c r="D36" s="5" t="s">
        <v>36</v>
      </c>
      <c r="E36" s="5">
        <v>10</v>
      </c>
      <c r="F36" s="5" t="s">
        <v>12</v>
      </c>
      <c r="G36" s="5">
        <v>60775</v>
      </c>
      <c r="H36" s="5">
        <v>61200</v>
      </c>
      <c r="I36" s="5">
        <v>59800</v>
      </c>
      <c r="J36" s="5">
        <v>61200</v>
      </c>
      <c r="K36" s="5">
        <f t="shared" si="2"/>
        <v>-425</v>
      </c>
      <c r="L36" s="5">
        <f t="shared" si="1"/>
        <v>-4250</v>
      </c>
      <c r="M36" s="16" t="s">
        <v>33</v>
      </c>
    </row>
    <row r="37" spans="1:13">
      <c r="A37" s="6">
        <v>44540</v>
      </c>
      <c r="B37" s="5" t="s">
        <v>38</v>
      </c>
      <c r="D37" s="5" t="s">
        <v>36</v>
      </c>
      <c r="E37" s="5">
        <v>100</v>
      </c>
      <c r="F37" s="5" t="s">
        <v>12</v>
      </c>
      <c r="G37" s="5">
        <v>5396</v>
      </c>
      <c r="H37" s="5">
        <v>6430</v>
      </c>
      <c r="I37" s="5">
        <v>5300</v>
      </c>
      <c r="J37" s="5">
        <v>5383</v>
      </c>
      <c r="K37" s="5">
        <f t="shared" si="2"/>
        <v>13</v>
      </c>
      <c r="L37" s="5">
        <f t="shared" si="1"/>
        <v>1300</v>
      </c>
      <c r="M37" s="16" t="s">
        <v>32</v>
      </c>
    </row>
    <row r="38" spans="1:13">
      <c r="A38" s="6">
        <v>44543</v>
      </c>
      <c r="B38" s="5" t="s">
        <v>44</v>
      </c>
      <c r="D38" s="5" t="s">
        <v>35</v>
      </c>
      <c r="E38" s="5">
        <v>10000</v>
      </c>
      <c r="F38" s="5" t="s">
        <v>10</v>
      </c>
      <c r="G38" s="5">
        <v>75.75</v>
      </c>
      <c r="H38" s="5">
        <v>75.55</v>
      </c>
      <c r="I38" s="5">
        <v>76.099999999999994</v>
      </c>
      <c r="J38" s="5">
        <v>75.974999999999994</v>
      </c>
      <c r="K38" s="5">
        <f t="shared" si="2"/>
        <v>0.22499999999999432</v>
      </c>
      <c r="L38" s="5">
        <f t="shared" si="1"/>
        <v>2249.9999999999432</v>
      </c>
      <c r="M38" s="16" t="s">
        <v>32</v>
      </c>
    </row>
    <row r="39" spans="1:13">
      <c r="A39" s="6">
        <v>44543</v>
      </c>
      <c r="B39" s="5" t="s">
        <v>56</v>
      </c>
      <c r="D39" s="5" t="s">
        <v>35</v>
      </c>
      <c r="E39" s="5">
        <v>50</v>
      </c>
      <c r="F39" s="5" t="s">
        <v>10</v>
      </c>
      <c r="G39" s="5">
        <v>14110</v>
      </c>
      <c r="H39" s="5">
        <v>13990</v>
      </c>
      <c r="I39" s="5">
        <v>14300</v>
      </c>
      <c r="J39" s="16">
        <v>14225</v>
      </c>
      <c r="K39" s="5">
        <f t="shared" si="2"/>
        <v>115</v>
      </c>
      <c r="L39" s="5">
        <f t="shared" si="1"/>
        <v>5750</v>
      </c>
      <c r="M39" s="16" t="s">
        <v>32</v>
      </c>
    </row>
    <row r="40" spans="1:13">
      <c r="A40" s="6">
        <v>44543</v>
      </c>
      <c r="B40" s="5" t="s">
        <v>43</v>
      </c>
      <c r="D40" s="5" t="s">
        <v>35</v>
      </c>
      <c r="E40" s="5">
        <v>10000</v>
      </c>
      <c r="F40" s="5" t="s">
        <v>10</v>
      </c>
      <c r="G40" s="5">
        <v>100.39</v>
      </c>
      <c r="H40" s="5">
        <v>100.1</v>
      </c>
      <c r="I40" s="5">
        <v>100.8</v>
      </c>
      <c r="J40" s="5">
        <v>100.645</v>
      </c>
      <c r="K40" s="5">
        <f t="shared" si="2"/>
        <v>0.25499999999999545</v>
      </c>
      <c r="L40" s="5">
        <f t="shared" si="1"/>
        <v>2549.9999999999545</v>
      </c>
      <c r="M40" s="16" t="s">
        <v>32</v>
      </c>
    </row>
    <row r="41" spans="1:13">
      <c r="A41" s="6">
        <v>44543</v>
      </c>
      <c r="B41" s="5" t="s">
        <v>39</v>
      </c>
      <c r="D41" s="5" t="s">
        <v>35</v>
      </c>
      <c r="E41" s="5">
        <v>10000</v>
      </c>
      <c r="F41" s="5" t="s">
        <v>10</v>
      </c>
      <c r="G41" s="5">
        <v>85.62</v>
      </c>
      <c r="H41" s="5">
        <v>85.4</v>
      </c>
      <c r="I41" s="5">
        <v>86</v>
      </c>
      <c r="J41" s="5">
        <v>85.905000000000001</v>
      </c>
      <c r="K41" s="5">
        <f t="shared" si="2"/>
        <v>0.28499999999999659</v>
      </c>
      <c r="L41" s="5">
        <f t="shared" si="1"/>
        <v>2849.9999999999659</v>
      </c>
      <c r="M41" s="16" t="s">
        <v>32</v>
      </c>
    </row>
    <row r="42" spans="1:13">
      <c r="A42" s="6">
        <v>44543</v>
      </c>
      <c r="B42" s="5" t="s">
        <v>46</v>
      </c>
      <c r="D42" s="5" t="s">
        <v>35</v>
      </c>
      <c r="E42" s="5">
        <v>10000</v>
      </c>
      <c r="F42" s="5" t="s">
        <v>10</v>
      </c>
      <c r="G42" s="5">
        <v>66.775000000000006</v>
      </c>
      <c r="H42" s="5">
        <v>66.599999999999994</v>
      </c>
      <c r="I42" s="5">
        <v>67.2</v>
      </c>
      <c r="J42" s="16">
        <v>66.89</v>
      </c>
      <c r="K42" s="5">
        <f t="shared" si="2"/>
        <v>0.11499999999999488</v>
      </c>
      <c r="L42" s="5">
        <f t="shared" si="1"/>
        <v>1149.9999999999488</v>
      </c>
      <c r="M42" s="16" t="s">
        <v>32</v>
      </c>
    </row>
    <row r="43" spans="1:13">
      <c r="A43" s="6">
        <v>44543</v>
      </c>
      <c r="B43" s="5" t="s">
        <v>42</v>
      </c>
      <c r="D43" s="5" t="s">
        <v>36</v>
      </c>
      <c r="E43" s="5">
        <v>20</v>
      </c>
      <c r="F43" s="5" t="s">
        <v>10</v>
      </c>
      <c r="G43" s="5">
        <v>48050</v>
      </c>
      <c r="H43" s="5">
        <v>47950</v>
      </c>
      <c r="I43" s="5">
        <v>48300</v>
      </c>
      <c r="J43" s="5">
        <v>48130</v>
      </c>
      <c r="K43" s="5">
        <f t="shared" si="2"/>
        <v>80</v>
      </c>
      <c r="L43" s="5">
        <f t="shared" si="1"/>
        <v>1600</v>
      </c>
      <c r="M43" s="16" t="s">
        <v>32</v>
      </c>
    </row>
    <row r="44" spans="1:13">
      <c r="A44" s="6">
        <v>44543</v>
      </c>
      <c r="B44" s="5" t="s">
        <v>37</v>
      </c>
      <c r="D44" s="5" t="s">
        <v>35</v>
      </c>
      <c r="E44" s="5">
        <v>10</v>
      </c>
      <c r="F44" s="5" t="s">
        <v>10</v>
      </c>
      <c r="G44" s="5">
        <v>61675</v>
      </c>
      <c r="H44" s="5">
        <v>61400</v>
      </c>
      <c r="I44" s="5">
        <v>62500</v>
      </c>
      <c r="J44" s="5">
        <v>61400</v>
      </c>
      <c r="K44" s="5">
        <f t="shared" si="2"/>
        <v>-275</v>
      </c>
      <c r="L44" s="5">
        <f t="shared" si="1"/>
        <v>-2750</v>
      </c>
      <c r="M44" s="16" t="s">
        <v>33</v>
      </c>
    </row>
    <row r="45" spans="1:13">
      <c r="A45" s="6">
        <v>44544</v>
      </c>
      <c r="B45" s="5" t="s">
        <v>43</v>
      </c>
      <c r="D45" s="5" t="s">
        <v>35</v>
      </c>
      <c r="E45" s="5">
        <v>10000</v>
      </c>
      <c r="F45" s="5" t="s">
        <v>10</v>
      </c>
      <c r="G45" s="5">
        <v>100.35</v>
      </c>
      <c r="H45" s="5">
        <v>100.1</v>
      </c>
      <c r="I45" s="5">
        <v>100.7</v>
      </c>
      <c r="J45" s="16">
        <v>100.45</v>
      </c>
      <c r="K45" s="5">
        <f t="shared" si="2"/>
        <v>0.10000000000000853</v>
      </c>
      <c r="L45" s="5">
        <f t="shared" si="1"/>
        <v>1000.0000000000853</v>
      </c>
      <c r="M45" s="16" t="s">
        <v>32</v>
      </c>
    </row>
    <row r="46" spans="1:13">
      <c r="A46" s="6">
        <v>44544</v>
      </c>
      <c r="B46" s="5" t="s">
        <v>42</v>
      </c>
      <c r="D46" s="5" t="s">
        <v>35</v>
      </c>
      <c r="E46" s="5">
        <v>20</v>
      </c>
      <c r="F46" s="5" t="s">
        <v>10</v>
      </c>
      <c r="G46" s="5">
        <v>48100</v>
      </c>
      <c r="H46" s="5">
        <v>47900</v>
      </c>
      <c r="I46" s="5">
        <v>48400</v>
      </c>
      <c r="J46" s="16">
        <v>47900</v>
      </c>
      <c r="K46" s="5">
        <f t="shared" si="2"/>
        <v>-200</v>
      </c>
      <c r="L46" s="5">
        <f t="shared" si="1"/>
        <v>-4000</v>
      </c>
      <c r="M46" s="16" t="s">
        <v>33</v>
      </c>
    </row>
    <row r="47" spans="1:13">
      <c r="A47" s="6">
        <v>44544</v>
      </c>
      <c r="B47" s="5" t="s">
        <v>84</v>
      </c>
      <c r="D47" s="5" t="s">
        <v>35</v>
      </c>
      <c r="E47" s="5">
        <v>10000</v>
      </c>
      <c r="F47" s="5" t="s">
        <v>10</v>
      </c>
      <c r="G47" s="5">
        <v>0.15</v>
      </c>
      <c r="H47" s="5">
        <v>0.06</v>
      </c>
      <c r="I47" s="5" t="s">
        <v>87</v>
      </c>
      <c r="J47" s="16">
        <v>0.3</v>
      </c>
      <c r="K47" s="5">
        <f t="shared" si="2"/>
        <v>0.15</v>
      </c>
      <c r="L47" s="5">
        <f t="shared" si="1"/>
        <v>1500</v>
      </c>
      <c r="M47" s="16" t="s">
        <v>32</v>
      </c>
    </row>
    <row r="48" spans="1:13">
      <c r="A48" s="6">
        <v>44544</v>
      </c>
      <c r="B48" s="5" t="s">
        <v>85</v>
      </c>
      <c r="D48" s="5" t="s">
        <v>36</v>
      </c>
      <c r="E48" s="5">
        <v>1250</v>
      </c>
      <c r="F48" s="16" t="s">
        <v>10</v>
      </c>
      <c r="G48" s="5">
        <v>288.5</v>
      </c>
      <c r="H48" s="5">
        <v>285.5</v>
      </c>
      <c r="I48" s="5">
        <v>294</v>
      </c>
      <c r="J48" s="16">
        <v>285.5</v>
      </c>
      <c r="K48" s="5">
        <f t="shared" si="2"/>
        <v>-3</v>
      </c>
      <c r="L48" s="5">
        <f t="shared" si="1"/>
        <v>-3750</v>
      </c>
      <c r="M48" s="16" t="s">
        <v>33</v>
      </c>
    </row>
    <row r="49" spans="1:13">
      <c r="A49" s="6">
        <v>44545</v>
      </c>
      <c r="B49" s="5" t="s">
        <v>43</v>
      </c>
      <c r="D49" s="5" t="s">
        <v>86</v>
      </c>
      <c r="E49" s="5">
        <v>10000</v>
      </c>
      <c r="F49" s="5" t="s">
        <v>10</v>
      </c>
      <c r="G49" s="5">
        <v>100.8</v>
      </c>
      <c r="H49" s="5">
        <v>100.6</v>
      </c>
      <c r="I49" s="5">
        <v>101.2</v>
      </c>
      <c r="J49" s="16">
        <v>101.07</v>
      </c>
      <c r="K49" s="5">
        <f t="shared" si="2"/>
        <v>0.26999999999999602</v>
      </c>
      <c r="L49" s="5">
        <f t="shared" si="1"/>
        <v>2699.99999999996</v>
      </c>
      <c r="M49" s="16" t="s">
        <v>32</v>
      </c>
    </row>
    <row r="50" spans="1:13">
      <c r="A50" s="6">
        <v>44545</v>
      </c>
      <c r="B50" s="5" t="s">
        <v>46</v>
      </c>
      <c r="D50" s="5" t="s">
        <v>35</v>
      </c>
      <c r="E50" s="5">
        <v>10000</v>
      </c>
      <c r="F50" s="5" t="s">
        <v>10</v>
      </c>
      <c r="G50" s="5">
        <v>66.91</v>
      </c>
      <c r="H50" s="5">
        <v>66.7</v>
      </c>
      <c r="I50" s="5">
        <v>67.2</v>
      </c>
      <c r="J50" s="16">
        <v>67.010000000000005</v>
      </c>
      <c r="K50" s="5">
        <f t="shared" si="2"/>
        <v>0.10000000000000853</v>
      </c>
      <c r="L50" s="5">
        <f t="shared" si="1"/>
        <v>1000.0000000000853</v>
      </c>
      <c r="M50" s="16" t="s">
        <v>32</v>
      </c>
    </row>
    <row r="51" spans="1:13">
      <c r="A51" s="6">
        <v>44545</v>
      </c>
      <c r="B51" s="5" t="s">
        <v>14</v>
      </c>
      <c r="D51" s="5" t="s">
        <v>35</v>
      </c>
      <c r="E51" s="5">
        <v>5000</v>
      </c>
      <c r="F51" s="5" t="s">
        <v>12</v>
      </c>
      <c r="G51" s="5">
        <v>184.6</v>
      </c>
      <c r="H51" s="5">
        <v>187.7</v>
      </c>
      <c r="I51" s="5">
        <v>182.3</v>
      </c>
      <c r="J51" s="16">
        <v>185.3</v>
      </c>
      <c r="K51" s="5">
        <f t="shared" si="2"/>
        <v>-0.70000000000001705</v>
      </c>
      <c r="L51" s="5">
        <f t="shared" si="1"/>
        <v>-3500.0000000000855</v>
      </c>
      <c r="M51" s="16" t="s">
        <v>33</v>
      </c>
    </row>
    <row r="52" spans="1:13">
      <c r="A52" s="6">
        <v>44545</v>
      </c>
      <c r="B52" s="5" t="s">
        <v>41</v>
      </c>
      <c r="D52" s="5" t="s">
        <v>36</v>
      </c>
      <c r="E52" s="5">
        <v>5000</v>
      </c>
      <c r="F52" s="5" t="s">
        <v>12</v>
      </c>
      <c r="G52" s="5">
        <v>214.5</v>
      </c>
      <c r="H52" s="5">
        <v>215.5</v>
      </c>
      <c r="I52" s="5">
        <v>212.3</v>
      </c>
      <c r="J52" s="16">
        <v>213.6</v>
      </c>
      <c r="K52" s="5">
        <f t="shared" si="2"/>
        <v>0.90000000000000568</v>
      </c>
      <c r="L52" s="5">
        <f t="shared" si="1"/>
        <v>4500.0000000000282</v>
      </c>
      <c r="M52" s="16" t="s">
        <v>32</v>
      </c>
    </row>
    <row r="53" spans="1:13">
      <c r="A53" s="6">
        <v>44545</v>
      </c>
      <c r="B53" s="5" t="s">
        <v>39</v>
      </c>
      <c r="D53" s="5" t="s">
        <v>36</v>
      </c>
      <c r="E53" s="5">
        <v>10000</v>
      </c>
      <c r="F53" s="5" t="s">
        <v>10</v>
      </c>
      <c r="G53" s="5">
        <v>86.1</v>
      </c>
      <c r="H53" s="5">
        <v>85.9</v>
      </c>
      <c r="I53" s="5">
        <v>86.5</v>
      </c>
      <c r="J53" s="16">
        <v>86.05</v>
      </c>
      <c r="K53" s="5">
        <f t="shared" si="2"/>
        <v>-4.9999999999997158E-2</v>
      </c>
      <c r="L53" s="5">
        <f t="shared" si="1"/>
        <v>-499.99999999997158</v>
      </c>
      <c r="M53" s="16" t="s">
        <v>33</v>
      </c>
    </row>
    <row r="54" spans="1:13">
      <c r="A54" s="6">
        <v>44545</v>
      </c>
      <c r="B54" s="5" t="s">
        <v>38</v>
      </c>
      <c r="D54" s="5" t="s">
        <v>36</v>
      </c>
      <c r="E54" s="5">
        <v>100</v>
      </c>
      <c r="F54" s="5" t="s">
        <v>12</v>
      </c>
      <c r="G54" s="5">
        <v>5320</v>
      </c>
      <c r="H54" s="5">
        <v>5260</v>
      </c>
      <c r="I54" s="5">
        <v>5220</v>
      </c>
      <c r="J54" s="16">
        <v>5360</v>
      </c>
      <c r="K54" s="5">
        <f t="shared" si="2"/>
        <v>-40</v>
      </c>
      <c r="L54" s="5">
        <f t="shared" si="1"/>
        <v>-4000</v>
      </c>
      <c r="M54" s="16" t="s">
        <v>33</v>
      </c>
    </row>
    <row r="55" spans="1:13">
      <c r="A55" s="6">
        <v>44546</v>
      </c>
      <c r="B55" s="5" t="s">
        <v>43</v>
      </c>
      <c r="D55" s="5" t="s">
        <v>35</v>
      </c>
      <c r="E55" s="5">
        <v>10000</v>
      </c>
      <c r="F55" s="5" t="s">
        <v>10</v>
      </c>
      <c r="G55" s="5">
        <v>101.05</v>
      </c>
      <c r="H55" s="5">
        <v>100.75</v>
      </c>
      <c r="I55" s="5">
        <v>101.5</v>
      </c>
      <c r="J55" s="16">
        <v>101.37</v>
      </c>
      <c r="K55" s="5">
        <f t="shared" si="2"/>
        <v>0.32000000000000739</v>
      </c>
      <c r="L55" s="5">
        <f t="shared" si="1"/>
        <v>3200.0000000000737</v>
      </c>
      <c r="M55" s="16" t="s">
        <v>32</v>
      </c>
    </row>
    <row r="56" spans="1:13">
      <c r="A56" s="6">
        <v>44546</v>
      </c>
      <c r="B56" s="5" t="s">
        <v>39</v>
      </c>
      <c r="D56" s="5" t="s">
        <v>35</v>
      </c>
      <c r="E56" s="5">
        <v>10000</v>
      </c>
      <c r="F56" s="5" t="s">
        <v>10</v>
      </c>
      <c r="G56" s="5">
        <v>86.15</v>
      </c>
      <c r="H56" s="5">
        <v>86.05</v>
      </c>
      <c r="I56" s="5">
        <v>86.4</v>
      </c>
      <c r="J56" s="16">
        <v>86.25</v>
      </c>
      <c r="K56" s="5">
        <f t="shared" si="2"/>
        <v>9.9999999999994316E-2</v>
      </c>
      <c r="L56" s="5">
        <f t="shared" si="1"/>
        <v>999.99999999994316</v>
      </c>
      <c r="M56" s="16" t="s">
        <v>32</v>
      </c>
    </row>
    <row r="57" spans="1:13">
      <c r="A57" s="6">
        <v>44546</v>
      </c>
      <c r="B57" s="5" t="s">
        <v>42</v>
      </c>
      <c r="D57" s="5" t="s">
        <v>35</v>
      </c>
      <c r="E57" s="5">
        <v>20</v>
      </c>
      <c r="F57" s="5" t="s">
        <v>10</v>
      </c>
      <c r="G57" s="5">
        <v>48150</v>
      </c>
      <c r="H57" s="5">
        <v>47900</v>
      </c>
      <c r="I57" s="5">
        <v>48500</v>
      </c>
      <c r="J57" s="16">
        <v>48377.5</v>
      </c>
      <c r="K57" s="5">
        <f t="shared" si="2"/>
        <v>227.5</v>
      </c>
      <c r="L57" s="5">
        <f t="shared" si="1"/>
        <v>4550</v>
      </c>
      <c r="M57" s="16" t="s">
        <v>32</v>
      </c>
    </row>
    <row r="58" spans="1:13">
      <c r="A58" s="6">
        <v>44546</v>
      </c>
      <c r="B58" s="5" t="s">
        <v>46</v>
      </c>
      <c r="D58" s="5" t="s">
        <v>36</v>
      </c>
      <c r="E58" s="5">
        <v>10000</v>
      </c>
      <c r="F58" s="5" t="s">
        <v>10</v>
      </c>
      <c r="G58" s="5">
        <v>66.73</v>
      </c>
      <c r="H58" s="5">
        <v>66.599999999999994</v>
      </c>
      <c r="I58" s="5">
        <v>67</v>
      </c>
      <c r="J58" s="16">
        <v>66.739999999999995</v>
      </c>
      <c r="K58" s="5">
        <f t="shared" si="2"/>
        <v>9.9999999999909051E-3</v>
      </c>
      <c r="L58" s="5">
        <f t="shared" si="1"/>
        <v>99.999999999909051</v>
      </c>
      <c r="M58" s="16" t="s">
        <v>32</v>
      </c>
    </row>
    <row r="59" spans="1:13">
      <c r="A59" s="6">
        <v>44546</v>
      </c>
      <c r="B59" s="5" t="s">
        <v>14</v>
      </c>
      <c r="D59" s="5" t="s">
        <v>35</v>
      </c>
      <c r="E59" s="5">
        <v>5000</v>
      </c>
      <c r="F59" s="5" t="s">
        <v>10</v>
      </c>
      <c r="G59" s="5">
        <v>186.2</v>
      </c>
      <c r="H59" s="5">
        <v>185</v>
      </c>
      <c r="I59" s="5">
        <v>185</v>
      </c>
      <c r="J59" s="16">
        <v>185</v>
      </c>
      <c r="K59" s="5">
        <f t="shared" si="2"/>
        <v>-1.1999999999999886</v>
      </c>
      <c r="L59" s="5">
        <f t="shared" si="1"/>
        <v>-5999.9999999999436</v>
      </c>
      <c r="M59" s="16" t="s">
        <v>33</v>
      </c>
    </row>
    <row r="60" spans="1:13">
      <c r="A60" s="6">
        <v>44546</v>
      </c>
      <c r="B60" s="5" t="s">
        <v>37</v>
      </c>
      <c r="D60" s="5" t="s">
        <v>35</v>
      </c>
      <c r="E60" s="5">
        <v>10</v>
      </c>
      <c r="F60" s="5" t="s">
        <v>10</v>
      </c>
      <c r="G60" s="5">
        <v>61900</v>
      </c>
      <c r="H60" s="5">
        <v>61500</v>
      </c>
      <c r="I60" s="5">
        <v>63000</v>
      </c>
      <c r="J60" s="16">
        <v>62200</v>
      </c>
      <c r="K60" s="5">
        <f t="shared" si="2"/>
        <v>300</v>
      </c>
      <c r="L60" s="5">
        <f t="shared" si="1"/>
        <v>3000</v>
      </c>
      <c r="M60" s="16" t="s">
        <v>32</v>
      </c>
    </row>
    <row r="61" spans="1:13">
      <c r="A61" s="6">
        <v>44547</v>
      </c>
      <c r="B61" s="5" t="s">
        <v>39</v>
      </c>
      <c r="D61" s="5" t="s">
        <v>35</v>
      </c>
      <c r="E61" s="5">
        <v>10000</v>
      </c>
      <c r="F61" s="5" t="s">
        <v>10</v>
      </c>
      <c r="G61" s="5">
        <v>86.32</v>
      </c>
      <c r="H61" s="5">
        <v>86.15</v>
      </c>
      <c r="I61" s="5">
        <v>86.6</v>
      </c>
      <c r="J61" s="16">
        <v>86.47</v>
      </c>
      <c r="K61" s="5">
        <f t="shared" si="2"/>
        <v>0.15000000000000568</v>
      </c>
      <c r="L61" s="5">
        <f t="shared" si="1"/>
        <v>1500.0000000000568</v>
      </c>
      <c r="M61" s="16" t="s">
        <v>32</v>
      </c>
    </row>
    <row r="62" spans="1:13">
      <c r="A62" s="6">
        <v>44547</v>
      </c>
      <c r="B62" s="5" t="s">
        <v>43</v>
      </c>
      <c r="D62" s="5" t="s">
        <v>35</v>
      </c>
      <c r="E62" s="5">
        <v>10000</v>
      </c>
      <c r="F62" s="5" t="s">
        <v>10</v>
      </c>
      <c r="G62" s="5">
        <v>101.61</v>
      </c>
      <c r="H62" s="5">
        <v>101.45</v>
      </c>
      <c r="I62" s="5">
        <v>102</v>
      </c>
      <c r="J62" s="16">
        <v>101.74</v>
      </c>
      <c r="K62" s="5">
        <f t="shared" si="2"/>
        <v>0.12999999999999545</v>
      </c>
      <c r="L62" s="5">
        <f t="shared" si="1"/>
        <v>1299.9999999999545</v>
      </c>
      <c r="M62" s="16" t="s">
        <v>32</v>
      </c>
    </row>
    <row r="63" spans="1:13">
      <c r="A63" s="6">
        <v>44547</v>
      </c>
      <c r="B63" s="5" t="s">
        <v>46</v>
      </c>
      <c r="D63" s="5" t="s">
        <v>36</v>
      </c>
      <c r="E63" s="5">
        <v>10000</v>
      </c>
      <c r="F63" s="5" t="s">
        <v>10</v>
      </c>
      <c r="G63" s="5">
        <v>67.05</v>
      </c>
      <c r="H63" s="5">
        <v>66.900000000000006</v>
      </c>
      <c r="I63" s="5">
        <v>67.400000000000006</v>
      </c>
      <c r="J63" s="16">
        <v>67.05</v>
      </c>
      <c r="K63" s="5">
        <f t="shared" si="2"/>
        <v>0</v>
      </c>
      <c r="L63" s="5">
        <f t="shared" si="1"/>
        <v>0</v>
      </c>
    </row>
    <row r="64" spans="1:13">
      <c r="A64" s="6">
        <v>44547</v>
      </c>
      <c r="B64" s="5" t="s">
        <v>41</v>
      </c>
      <c r="D64" s="5" t="s">
        <v>36</v>
      </c>
      <c r="E64" s="5">
        <v>5000</v>
      </c>
      <c r="F64" s="5" t="s">
        <v>10</v>
      </c>
      <c r="G64" s="5">
        <v>220.15</v>
      </c>
      <c r="H64" s="5">
        <v>219</v>
      </c>
      <c r="I64" s="5">
        <v>224</v>
      </c>
      <c r="J64" s="16">
        <v>220.8</v>
      </c>
      <c r="K64" s="5">
        <f t="shared" si="2"/>
        <v>0.65000000000000568</v>
      </c>
      <c r="L64" s="5">
        <f t="shared" si="1"/>
        <v>3250.0000000000282</v>
      </c>
      <c r="M64" s="16" t="s">
        <v>32</v>
      </c>
    </row>
    <row r="65" spans="1:13">
      <c r="A65" s="6">
        <v>44547</v>
      </c>
      <c r="B65" s="5" t="s">
        <v>38</v>
      </c>
      <c r="D65" s="5" t="s">
        <v>36</v>
      </c>
      <c r="E65" s="5">
        <v>100</v>
      </c>
      <c r="F65" s="5" t="s">
        <v>10</v>
      </c>
      <c r="G65" s="5">
        <v>5410</v>
      </c>
      <c r="H65" s="5">
        <v>5370</v>
      </c>
      <c r="I65" s="5">
        <v>5500</v>
      </c>
      <c r="J65" s="16">
        <v>5370</v>
      </c>
      <c r="K65" s="5">
        <f t="shared" si="2"/>
        <v>-40</v>
      </c>
      <c r="L65" s="5">
        <f t="shared" si="1"/>
        <v>-4000</v>
      </c>
      <c r="M65" s="16" t="s">
        <v>33</v>
      </c>
    </row>
    <row r="66" spans="1:13">
      <c r="A66" s="6">
        <v>44550</v>
      </c>
      <c r="B66" s="5" t="s">
        <v>46</v>
      </c>
      <c r="D66" s="5" t="s">
        <v>36</v>
      </c>
      <c r="E66" s="5">
        <v>10000</v>
      </c>
      <c r="F66" s="5" t="s">
        <v>12</v>
      </c>
      <c r="G66" s="5">
        <v>67.150000000000006</v>
      </c>
      <c r="H66" s="5">
        <v>67.319999999999993</v>
      </c>
      <c r="I66" s="5">
        <v>66.8</v>
      </c>
      <c r="J66" s="16">
        <v>66.924999999999997</v>
      </c>
      <c r="K66" s="5">
        <f t="shared" ref="K66:K97" si="3">IF(F66="BUY",J66-G66,G66-J66)</f>
        <v>0.22500000000000853</v>
      </c>
      <c r="L66" s="5">
        <f t="shared" si="1"/>
        <v>2250.0000000000855</v>
      </c>
      <c r="M66" s="16" t="s">
        <v>32</v>
      </c>
    </row>
    <row r="67" spans="1:13">
      <c r="A67" s="6">
        <v>44550</v>
      </c>
      <c r="B67" s="5" t="s">
        <v>44</v>
      </c>
      <c r="D67" s="5" t="s">
        <v>86</v>
      </c>
      <c r="E67" s="5">
        <v>10000</v>
      </c>
      <c r="F67" s="5" t="s">
        <v>10</v>
      </c>
      <c r="G67" s="5">
        <v>76.099999999999994</v>
      </c>
      <c r="H67" s="5">
        <v>75.88</v>
      </c>
      <c r="I67" s="5">
        <v>76.400000000000006</v>
      </c>
      <c r="J67" s="16">
        <v>75.88</v>
      </c>
      <c r="K67" s="5">
        <f t="shared" si="3"/>
        <v>-0.21999999999999886</v>
      </c>
      <c r="L67" s="5">
        <f t="shared" ref="L67:L115" si="4">(K67*E67)</f>
        <v>-2199.9999999999886</v>
      </c>
      <c r="M67" s="16" t="s">
        <v>33</v>
      </c>
    </row>
    <row r="68" spans="1:13">
      <c r="A68" s="6">
        <v>44550</v>
      </c>
      <c r="B68" s="5" t="s">
        <v>39</v>
      </c>
      <c r="D68" s="5" t="s">
        <v>35</v>
      </c>
      <c r="E68" s="5">
        <v>10000</v>
      </c>
      <c r="F68" s="5" t="s">
        <v>12</v>
      </c>
      <c r="G68" s="5">
        <v>85.65</v>
      </c>
      <c r="H68" s="5">
        <v>85.8</v>
      </c>
      <c r="I68" s="5">
        <v>85.3</v>
      </c>
      <c r="J68" s="16">
        <v>85.35</v>
      </c>
      <c r="K68" s="5">
        <f t="shared" si="3"/>
        <v>0.30000000000001137</v>
      </c>
      <c r="L68" s="5">
        <f t="shared" si="4"/>
        <v>3000.0000000001137</v>
      </c>
      <c r="M68" s="16" t="s">
        <v>32</v>
      </c>
    </row>
    <row r="69" spans="1:13">
      <c r="A69" s="6">
        <v>44550</v>
      </c>
      <c r="B69" s="5" t="s">
        <v>88</v>
      </c>
      <c r="D69" s="5" t="s">
        <v>35</v>
      </c>
      <c r="E69" s="5">
        <v>50</v>
      </c>
      <c r="F69" s="5" t="s">
        <v>10</v>
      </c>
      <c r="G69" s="5">
        <v>14200</v>
      </c>
      <c r="H69" s="5">
        <v>14100</v>
      </c>
      <c r="I69" s="5">
        <v>14350</v>
      </c>
      <c r="J69" s="16">
        <v>14100</v>
      </c>
      <c r="K69" s="5">
        <f t="shared" si="3"/>
        <v>-100</v>
      </c>
      <c r="L69" s="5">
        <f t="shared" si="4"/>
        <v>-5000</v>
      </c>
      <c r="M69" s="16" t="s">
        <v>33</v>
      </c>
    </row>
    <row r="70" spans="1:13">
      <c r="A70" s="6">
        <v>44550</v>
      </c>
      <c r="B70" s="5" t="s">
        <v>45</v>
      </c>
      <c r="D70" s="5" t="s">
        <v>36</v>
      </c>
      <c r="E70" s="5">
        <v>1250</v>
      </c>
      <c r="F70" s="5" t="s">
        <v>12</v>
      </c>
      <c r="G70" s="5">
        <v>289</v>
      </c>
      <c r="H70" s="5">
        <v>292</v>
      </c>
      <c r="I70" s="5">
        <v>278</v>
      </c>
      <c r="J70" s="16">
        <v>292</v>
      </c>
      <c r="K70" s="5">
        <f t="shared" si="3"/>
        <v>-3</v>
      </c>
      <c r="L70" s="5">
        <f t="shared" si="4"/>
        <v>-3750</v>
      </c>
      <c r="M70" s="16" t="s">
        <v>33</v>
      </c>
    </row>
    <row r="71" spans="1:13">
      <c r="A71" s="6">
        <v>44551</v>
      </c>
      <c r="B71" s="5" t="s">
        <v>46</v>
      </c>
      <c r="D71" s="5" t="s">
        <v>36</v>
      </c>
      <c r="E71" s="5">
        <v>10000</v>
      </c>
      <c r="F71" s="5" t="s">
        <v>12</v>
      </c>
      <c r="G71" s="5">
        <v>66.75</v>
      </c>
      <c r="H71" s="5">
        <v>67.05</v>
      </c>
      <c r="I71" s="5">
        <v>66.3</v>
      </c>
      <c r="J71" s="16">
        <v>66.45</v>
      </c>
      <c r="K71" s="5">
        <f t="shared" si="3"/>
        <v>0.29999999999999716</v>
      </c>
      <c r="L71" s="5">
        <f t="shared" si="4"/>
        <v>2999.9999999999718</v>
      </c>
      <c r="M71" s="16" t="s">
        <v>32</v>
      </c>
    </row>
    <row r="72" spans="1:13">
      <c r="A72" s="6">
        <v>44551</v>
      </c>
      <c r="B72" s="5" t="s">
        <v>89</v>
      </c>
      <c r="D72" s="5" t="s">
        <v>36</v>
      </c>
      <c r="E72" s="5">
        <v>10000</v>
      </c>
      <c r="F72" s="5" t="s">
        <v>10</v>
      </c>
      <c r="G72" s="5">
        <v>0.08</v>
      </c>
      <c r="H72" s="5">
        <v>0.02</v>
      </c>
      <c r="I72" s="5">
        <v>0.2</v>
      </c>
      <c r="J72" s="16">
        <v>0.19500000000000001</v>
      </c>
      <c r="K72" s="5">
        <f t="shared" si="3"/>
        <v>0.115</v>
      </c>
      <c r="L72" s="5">
        <f t="shared" si="4"/>
        <v>1150</v>
      </c>
      <c r="M72" s="16" t="s">
        <v>32</v>
      </c>
    </row>
    <row r="73" spans="1:13">
      <c r="A73" s="6">
        <v>44551</v>
      </c>
      <c r="B73" s="5" t="s">
        <v>56</v>
      </c>
      <c r="D73" s="5" t="s">
        <v>35</v>
      </c>
      <c r="E73" s="5">
        <v>50</v>
      </c>
      <c r="F73" s="5" t="s">
        <v>10</v>
      </c>
      <c r="G73" s="5">
        <v>14085</v>
      </c>
      <c r="H73" s="5">
        <v>13980</v>
      </c>
      <c r="I73" s="5">
        <v>14400</v>
      </c>
      <c r="J73" s="16">
        <v>14190</v>
      </c>
      <c r="K73" s="5">
        <f t="shared" si="3"/>
        <v>105</v>
      </c>
      <c r="L73" s="5">
        <f t="shared" si="4"/>
        <v>5250</v>
      </c>
      <c r="M73" s="16" t="s">
        <v>32</v>
      </c>
    </row>
    <row r="74" spans="1:13">
      <c r="A74" s="6">
        <v>44551</v>
      </c>
      <c r="B74" s="5" t="s">
        <v>37</v>
      </c>
      <c r="D74" s="5" t="s">
        <v>35</v>
      </c>
      <c r="E74" s="5">
        <v>10</v>
      </c>
      <c r="F74" s="5" t="s">
        <v>10</v>
      </c>
      <c r="G74" s="5">
        <v>62000</v>
      </c>
      <c r="H74" s="5">
        <v>61500</v>
      </c>
      <c r="I74" s="5">
        <v>63000</v>
      </c>
      <c r="J74" s="16">
        <v>62350</v>
      </c>
      <c r="K74" s="5">
        <f t="shared" si="3"/>
        <v>350</v>
      </c>
      <c r="L74" s="5">
        <f t="shared" si="4"/>
        <v>3500</v>
      </c>
      <c r="M74" s="16" t="s">
        <v>32</v>
      </c>
    </row>
    <row r="75" spans="1:13">
      <c r="A75" s="6">
        <v>44551</v>
      </c>
      <c r="B75" s="5" t="s">
        <v>17</v>
      </c>
      <c r="D75" s="5" t="s">
        <v>36</v>
      </c>
      <c r="E75" s="5">
        <v>2500</v>
      </c>
      <c r="F75" s="5" t="s">
        <v>10</v>
      </c>
      <c r="G75" s="5">
        <v>742</v>
      </c>
      <c r="H75" s="5">
        <v>740</v>
      </c>
      <c r="I75" s="5">
        <v>748</v>
      </c>
      <c r="J75" s="16">
        <v>743</v>
      </c>
      <c r="K75" s="5">
        <f t="shared" si="3"/>
        <v>1</v>
      </c>
      <c r="L75" s="5">
        <f t="shared" si="4"/>
        <v>2500</v>
      </c>
      <c r="M75" s="16" t="s">
        <v>32</v>
      </c>
    </row>
    <row r="76" spans="1:13">
      <c r="A76" s="6">
        <v>44551</v>
      </c>
      <c r="B76" s="5" t="s">
        <v>42</v>
      </c>
      <c r="D76" s="5" t="s">
        <v>36</v>
      </c>
      <c r="E76" s="5">
        <v>20</v>
      </c>
      <c r="F76" s="5" t="s">
        <v>10</v>
      </c>
      <c r="G76" s="5">
        <v>48000</v>
      </c>
      <c r="H76" s="5">
        <v>47750</v>
      </c>
      <c r="I76" s="5">
        <v>48400</v>
      </c>
      <c r="J76" s="16">
        <v>48150</v>
      </c>
      <c r="K76" s="5">
        <f t="shared" si="3"/>
        <v>150</v>
      </c>
      <c r="L76" s="5">
        <f t="shared" si="4"/>
        <v>3000</v>
      </c>
      <c r="M76" s="16" t="s">
        <v>32</v>
      </c>
    </row>
    <row r="77" spans="1:13">
      <c r="A77" s="6">
        <v>44552</v>
      </c>
      <c r="B77" s="5" t="s">
        <v>46</v>
      </c>
      <c r="D77" s="5" t="s">
        <v>36</v>
      </c>
      <c r="E77" s="5">
        <v>10000</v>
      </c>
      <c r="F77" s="5" t="s">
        <v>12</v>
      </c>
      <c r="G77" s="5">
        <v>66.260000000000005</v>
      </c>
      <c r="H77" s="5">
        <v>66.41</v>
      </c>
      <c r="I77" s="5">
        <v>65.8</v>
      </c>
      <c r="J77" s="16">
        <v>66.150000000000006</v>
      </c>
      <c r="K77" s="5">
        <f t="shared" si="3"/>
        <v>0.10999999999999943</v>
      </c>
      <c r="L77" s="5">
        <f t="shared" si="4"/>
        <v>1099.9999999999943</v>
      </c>
      <c r="M77" s="16" t="s">
        <v>32</v>
      </c>
    </row>
    <row r="78" spans="1:13">
      <c r="A78" s="6">
        <v>44552</v>
      </c>
      <c r="B78" s="5" t="s">
        <v>45</v>
      </c>
      <c r="D78" s="5" t="s">
        <v>36</v>
      </c>
      <c r="E78" s="5">
        <v>1250</v>
      </c>
      <c r="F78" s="5" t="s">
        <v>10</v>
      </c>
      <c r="G78" s="5">
        <v>294</v>
      </c>
      <c r="H78" s="5">
        <v>289</v>
      </c>
      <c r="I78" s="5">
        <v>305</v>
      </c>
      <c r="J78" s="16">
        <v>297.5</v>
      </c>
      <c r="K78" s="5">
        <f t="shared" si="3"/>
        <v>3.5</v>
      </c>
      <c r="L78" s="5">
        <f t="shared" si="4"/>
        <v>4375</v>
      </c>
      <c r="M78" s="16" t="s">
        <v>32</v>
      </c>
    </row>
    <row r="79" spans="1:13">
      <c r="A79" s="6">
        <v>44552</v>
      </c>
      <c r="B79" s="5" t="s">
        <v>43</v>
      </c>
      <c r="D79" s="5" t="s">
        <v>35</v>
      </c>
      <c r="E79" s="5">
        <v>10000</v>
      </c>
      <c r="F79" s="5" t="s">
        <v>10</v>
      </c>
      <c r="G79" s="5">
        <v>100.4</v>
      </c>
      <c r="H79" s="5">
        <v>100.1</v>
      </c>
      <c r="I79" s="5">
        <v>100.8</v>
      </c>
      <c r="J79" s="16">
        <v>100.7</v>
      </c>
      <c r="K79" s="5">
        <f t="shared" si="3"/>
        <v>0.29999999999999716</v>
      </c>
      <c r="L79" s="5">
        <f t="shared" si="4"/>
        <v>2999.9999999999718</v>
      </c>
      <c r="M79" s="16" t="s">
        <v>32</v>
      </c>
    </row>
    <row r="80" spans="1:13">
      <c r="A80" s="6">
        <v>44552</v>
      </c>
      <c r="B80" s="5" t="s">
        <v>42</v>
      </c>
      <c r="D80" s="5" t="s">
        <v>35</v>
      </c>
      <c r="E80" s="5">
        <v>20</v>
      </c>
      <c r="F80" s="5" t="s">
        <v>10</v>
      </c>
      <c r="G80" s="5">
        <v>47900</v>
      </c>
      <c r="H80" s="5">
        <v>47750</v>
      </c>
      <c r="I80" s="5">
        <v>48200</v>
      </c>
      <c r="J80" s="16">
        <v>48100</v>
      </c>
      <c r="K80" s="5">
        <f t="shared" si="3"/>
        <v>200</v>
      </c>
      <c r="L80" s="5">
        <f t="shared" si="4"/>
        <v>4000</v>
      </c>
      <c r="M80" s="16" t="s">
        <v>32</v>
      </c>
    </row>
    <row r="81" spans="1:13">
      <c r="A81" s="6">
        <v>44553</v>
      </c>
      <c r="B81" s="5" t="s">
        <v>46</v>
      </c>
      <c r="D81" s="5" t="s">
        <v>36</v>
      </c>
      <c r="E81" s="5">
        <v>10000</v>
      </c>
      <c r="F81" s="5" t="s">
        <v>12</v>
      </c>
      <c r="G81" s="5">
        <v>66.17</v>
      </c>
      <c r="H81" s="5">
        <v>66.41</v>
      </c>
      <c r="I81" s="5">
        <v>65.8</v>
      </c>
      <c r="J81" s="16">
        <v>65.935000000000002</v>
      </c>
      <c r="K81" s="5">
        <f t="shared" si="3"/>
        <v>0.23499999999999943</v>
      </c>
      <c r="L81" s="5">
        <f t="shared" si="4"/>
        <v>2349.9999999999945</v>
      </c>
      <c r="M81" s="16" t="s">
        <v>32</v>
      </c>
    </row>
    <row r="82" spans="1:13">
      <c r="A82" s="6">
        <v>44553</v>
      </c>
      <c r="B82" s="5" t="s">
        <v>45</v>
      </c>
      <c r="D82" s="5" t="s">
        <v>36</v>
      </c>
      <c r="E82" s="5">
        <v>1250</v>
      </c>
      <c r="F82" s="5" t="s">
        <v>10</v>
      </c>
      <c r="G82" s="5">
        <v>300.75</v>
      </c>
      <c r="H82" s="5">
        <v>298.5</v>
      </c>
      <c r="I82" s="5">
        <v>309</v>
      </c>
      <c r="J82" s="16">
        <v>298.5</v>
      </c>
      <c r="K82" s="5">
        <f t="shared" si="3"/>
        <v>-2.25</v>
      </c>
      <c r="L82" s="5">
        <f t="shared" si="4"/>
        <v>-2812.5</v>
      </c>
      <c r="M82" s="16" t="s">
        <v>33</v>
      </c>
    </row>
    <row r="83" spans="1:13">
      <c r="A83" s="6">
        <v>44553</v>
      </c>
      <c r="B83" s="5" t="s">
        <v>44</v>
      </c>
      <c r="D83" s="5" t="s">
        <v>36</v>
      </c>
      <c r="E83" s="5">
        <v>10000</v>
      </c>
      <c r="F83" s="5" t="s">
        <v>12</v>
      </c>
      <c r="G83" s="5">
        <v>75.430000000000007</v>
      </c>
      <c r="H83" s="5">
        <v>75.55</v>
      </c>
      <c r="I83" s="5">
        <v>75.25</v>
      </c>
      <c r="J83" s="16">
        <v>75.28</v>
      </c>
      <c r="K83" s="5">
        <f t="shared" si="3"/>
        <v>0.15000000000000568</v>
      </c>
      <c r="L83" s="5">
        <f t="shared" si="4"/>
        <v>1500.0000000000568</v>
      </c>
      <c r="M83" s="16" t="s">
        <v>32</v>
      </c>
    </row>
    <row r="84" spans="1:13">
      <c r="A84" s="6">
        <v>44553</v>
      </c>
      <c r="B84" s="5" t="s">
        <v>39</v>
      </c>
      <c r="D84" s="5" t="s">
        <v>35</v>
      </c>
      <c r="E84" s="5">
        <v>10000</v>
      </c>
      <c r="F84" s="5" t="s">
        <v>10</v>
      </c>
      <c r="G84" s="5">
        <v>85.22</v>
      </c>
      <c r="H84" s="5">
        <v>85.1</v>
      </c>
      <c r="I84" s="5">
        <v>85.5</v>
      </c>
      <c r="J84" s="16">
        <v>85.1</v>
      </c>
      <c r="K84" s="5">
        <f t="shared" si="3"/>
        <v>-0.12000000000000455</v>
      </c>
      <c r="L84" s="5">
        <f t="shared" si="4"/>
        <v>-1200.0000000000455</v>
      </c>
      <c r="M84" s="16" t="s">
        <v>33</v>
      </c>
    </row>
    <row r="85" spans="1:13">
      <c r="A85" s="6">
        <v>44553</v>
      </c>
      <c r="B85" s="5" t="s">
        <v>45</v>
      </c>
      <c r="D85" s="5" t="s">
        <v>36</v>
      </c>
      <c r="E85" s="5">
        <v>1250</v>
      </c>
      <c r="F85" s="5" t="s">
        <v>10</v>
      </c>
      <c r="G85" s="5">
        <v>292.39999999999998</v>
      </c>
      <c r="H85" s="5">
        <v>289</v>
      </c>
      <c r="I85" s="5">
        <v>300</v>
      </c>
      <c r="J85" s="16">
        <v>289</v>
      </c>
      <c r="K85" s="5">
        <f t="shared" si="3"/>
        <v>-3.3999999999999773</v>
      </c>
      <c r="L85" s="5">
        <f t="shared" si="4"/>
        <v>-4249.9999999999718</v>
      </c>
      <c r="M85" s="16" t="s">
        <v>33</v>
      </c>
    </row>
    <row r="86" spans="1:13">
      <c r="A86" s="6">
        <v>44554</v>
      </c>
      <c r="B86" s="5" t="s">
        <v>43</v>
      </c>
      <c r="D86" s="5" t="s">
        <v>36</v>
      </c>
      <c r="E86" s="5">
        <v>10000</v>
      </c>
      <c r="F86" s="5" t="s">
        <v>12</v>
      </c>
      <c r="G86" s="5">
        <v>100.83</v>
      </c>
      <c r="H86" s="5">
        <v>101.1</v>
      </c>
      <c r="I86" s="5">
        <v>100.4</v>
      </c>
      <c r="J86" s="16">
        <v>100.68</v>
      </c>
      <c r="K86" s="5">
        <f t="shared" si="3"/>
        <v>0.14999999999999147</v>
      </c>
      <c r="L86" s="5">
        <f t="shared" si="4"/>
        <v>1499.9999999999147</v>
      </c>
      <c r="M86" s="16" t="s">
        <v>32</v>
      </c>
    </row>
    <row r="87" spans="1:13">
      <c r="A87" s="6">
        <v>44554</v>
      </c>
      <c r="B87" s="5" t="s">
        <v>42</v>
      </c>
      <c r="D87" s="5" t="s">
        <v>35</v>
      </c>
      <c r="E87" s="5">
        <v>20</v>
      </c>
      <c r="F87" s="5" t="s">
        <v>10</v>
      </c>
      <c r="G87" s="5">
        <v>48000</v>
      </c>
      <c r="H87" s="5">
        <v>47800</v>
      </c>
      <c r="I87" s="5">
        <v>48400</v>
      </c>
      <c r="J87" s="16">
        <v>47800</v>
      </c>
      <c r="K87" s="5">
        <f t="shared" si="3"/>
        <v>-200</v>
      </c>
      <c r="L87" s="5">
        <f t="shared" si="4"/>
        <v>-4000</v>
      </c>
      <c r="M87" s="16" t="s">
        <v>33</v>
      </c>
    </row>
    <row r="88" spans="1:13">
      <c r="A88" s="6">
        <v>44554</v>
      </c>
      <c r="B88" s="5" t="s">
        <v>46</v>
      </c>
      <c r="D88" s="5" t="s">
        <v>35</v>
      </c>
      <c r="E88" s="5">
        <v>10000</v>
      </c>
      <c r="F88" s="5" t="s">
        <v>12</v>
      </c>
      <c r="G88" s="5">
        <v>65.75</v>
      </c>
      <c r="H88" s="5">
        <v>66</v>
      </c>
      <c r="I88" s="5">
        <v>66.400000000000006</v>
      </c>
      <c r="J88" s="16">
        <v>65.650000000000006</v>
      </c>
      <c r="K88" s="5">
        <f t="shared" si="3"/>
        <v>9.9999999999994316E-2</v>
      </c>
      <c r="L88" s="5">
        <f t="shared" si="4"/>
        <v>999.99999999994316</v>
      </c>
      <c r="M88" s="16" t="s">
        <v>32</v>
      </c>
    </row>
    <row r="89" spans="1:13">
      <c r="A89" s="6">
        <v>44554</v>
      </c>
      <c r="B89" s="5" t="s">
        <v>17</v>
      </c>
      <c r="D89" s="5" t="s">
        <v>36</v>
      </c>
      <c r="E89" s="5">
        <v>2500</v>
      </c>
      <c r="F89" s="5" t="s">
        <v>10</v>
      </c>
      <c r="G89" s="5">
        <v>749</v>
      </c>
      <c r="H89" s="5">
        <v>746</v>
      </c>
      <c r="I89" s="5">
        <v>755</v>
      </c>
      <c r="J89" s="16">
        <v>752.65</v>
      </c>
      <c r="K89" s="5">
        <f t="shared" si="3"/>
        <v>3.6499999999999773</v>
      </c>
      <c r="L89" s="5">
        <f t="shared" si="4"/>
        <v>9124.9999999999436</v>
      </c>
      <c r="M89" s="16" t="s">
        <v>32</v>
      </c>
    </row>
    <row r="90" spans="1:13">
      <c r="A90" s="6">
        <v>44554</v>
      </c>
      <c r="B90" s="5" t="s">
        <v>39</v>
      </c>
      <c r="D90" s="5" t="s">
        <v>35</v>
      </c>
      <c r="E90" s="5">
        <v>10000</v>
      </c>
      <c r="F90" s="5" t="s">
        <v>12</v>
      </c>
      <c r="G90" s="5">
        <v>85.17</v>
      </c>
      <c r="H90" s="5">
        <v>85.35</v>
      </c>
      <c r="I90" s="5">
        <v>84.8</v>
      </c>
      <c r="J90" s="16">
        <v>85</v>
      </c>
      <c r="K90" s="5">
        <f t="shared" si="3"/>
        <v>0.17000000000000171</v>
      </c>
      <c r="L90" s="5">
        <f t="shared" si="4"/>
        <v>1700.0000000000171</v>
      </c>
      <c r="M90" s="16" t="s">
        <v>32</v>
      </c>
    </row>
    <row r="91" spans="1:13">
      <c r="A91" s="6">
        <v>44557</v>
      </c>
      <c r="B91" s="5" t="s">
        <v>46</v>
      </c>
      <c r="D91" s="5" t="s">
        <v>35</v>
      </c>
      <c r="E91" s="5">
        <v>10000</v>
      </c>
      <c r="F91" s="5" t="s">
        <v>12</v>
      </c>
      <c r="G91" s="5">
        <v>65.930000000000007</v>
      </c>
      <c r="H91" s="5">
        <v>66.099999999999994</v>
      </c>
      <c r="I91" s="5">
        <v>65.599999999999994</v>
      </c>
      <c r="J91" s="16">
        <v>65.819999999999993</v>
      </c>
      <c r="K91" s="5">
        <f t="shared" si="3"/>
        <v>0.11000000000001364</v>
      </c>
      <c r="L91" s="5">
        <f t="shared" si="4"/>
        <v>1100.0000000001364</v>
      </c>
      <c r="M91" s="16" t="s">
        <v>32</v>
      </c>
    </row>
    <row r="92" spans="1:13">
      <c r="A92" s="6">
        <v>44557</v>
      </c>
      <c r="B92" s="5" t="s">
        <v>43</v>
      </c>
      <c r="D92" s="5" t="s">
        <v>36</v>
      </c>
      <c r="E92" s="5">
        <v>10000</v>
      </c>
      <c r="F92" s="5" t="s">
        <v>12</v>
      </c>
      <c r="G92" s="5">
        <v>101</v>
      </c>
      <c r="H92" s="5">
        <v>101.2</v>
      </c>
      <c r="I92" s="5">
        <v>100.5</v>
      </c>
      <c r="J92" s="16">
        <v>100.9</v>
      </c>
      <c r="K92" s="5">
        <f t="shared" si="3"/>
        <v>9.9999999999994316E-2</v>
      </c>
      <c r="L92" s="5">
        <f t="shared" si="4"/>
        <v>999.99999999994316</v>
      </c>
      <c r="M92" s="16" t="s">
        <v>32</v>
      </c>
    </row>
    <row r="93" spans="1:13">
      <c r="A93" s="6">
        <v>44557</v>
      </c>
      <c r="B93" s="5" t="s">
        <v>39</v>
      </c>
      <c r="D93" s="5" t="s">
        <v>35</v>
      </c>
      <c r="E93" s="5">
        <v>10000</v>
      </c>
      <c r="F93" s="5" t="s">
        <v>12</v>
      </c>
      <c r="G93" s="5">
        <v>85.39</v>
      </c>
      <c r="H93" s="5">
        <v>85.54</v>
      </c>
      <c r="I93" s="5">
        <v>85</v>
      </c>
      <c r="J93" s="16">
        <v>85.29</v>
      </c>
      <c r="K93" s="5">
        <f t="shared" si="3"/>
        <v>9.9999999999994316E-2</v>
      </c>
      <c r="L93" s="5">
        <f t="shared" si="4"/>
        <v>999.99999999994316</v>
      </c>
      <c r="M93" s="16" t="s">
        <v>32</v>
      </c>
    </row>
    <row r="94" spans="1:13">
      <c r="A94" s="6">
        <v>44557</v>
      </c>
      <c r="B94" s="5" t="s">
        <v>56</v>
      </c>
      <c r="D94" s="5" t="s">
        <v>35</v>
      </c>
      <c r="E94" s="16">
        <v>50</v>
      </c>
      <c r="F94" s="5" t="s">
        <v>10</v>
      </c>
      <c r="G94" s="5">
        <v>14150</v>
      </c>
      <c r="H94" s="5">
        <v>14050</v>
      </c>
      <c r="I94" s="5">
        <v>14300</v>
      </c>
      <c r="J94" s="16">
        <v>14200</v>
      </c>
      <c r="K94" s="5">
        <f t="shared" si="3"/>
        <v>50</v>
      </c>
      <c r="L94" s="5">
        <f t="shared" si="4"/>
        <v>2500</v>
      </c>
      <c r="M94" s="16" t="s">
        <v>32</v>
      </c>
    </row>
    <row r="95" spans="1:13">
      <c r="A95" s="6">
        <v>44557</v>
      </c>
      <c r="B95" s="5" t="s">
        <v>17</v>
      </c>
      <c r="D95" s="5" t="s">
        <v>36</v>
      </c>
      <c r="E95" s="16">
        <v>2500</v>
      </c>
      <c r="F95" s="5" t="s">
        <v>10</v>
      </c>
      <c r="G95" s="5">
        <v>742</v>
      </c>
      <c r="H95" s="5">
        <v>739</v>
      </c>
      <c r="I95" s="5">
        <v>750</v>
      </c>
      <c r="J95" s="16">
        <v>747</v>
      </c>
      <c r="K95" s="5">
        <f t="shared" si="3"/>
        <v>5</v>
      </c>
      <c r="L95" s="5">
        <f t="shared" si="4"/>
        <v>12500</v>
      </c>
      <c r="M95" s="16" t="s">
        <v>32</v>
      </c>
    </row>
    <row r="96" spans="1:13">
      <c r="A96" s="6">
        <v>44557</v>
      </c>
      <c r="B96" s="5" t="s">
        <v>38</v>
      </c>
      <c r="D96" s="5" t="s">
        <v>36</v>
      </c>
      <c r="E96" s="16">
        <v>100</v>
      </c>
      <c r="F96" s="5" t="s">
        <v>10</v>
      </c>
      <c r="G96" s="5">
        <v>5483</v>
      </c>
      <c r="H96" s="5">
        <v>5440</v>
      </c>
      <c r="I96" s="5">
        <v>5580</v>
      </c>
      <c r="J96" s="16">
        <v>5540</v>
      </c>
      <c r="K96" s="5">
        <f t="shared" si="3"/>
        <v>57</v>
      </c>
      <c r="L96" s="5">
        <f t="shared" si="4"/>
        <v>5700</v>
      </c>
      <c r="M96" s="16" t="s">
        <v>32</v>
      </c>
    </row>
    <row r="97" spans="1:13">
      <c r="A97" s="6">
        <v>44557</v>
      </c>
      <c r="B97" s="5" t="s">
        <v>37</v>
      </c>
      <c r="D97" s="5" t="s">
        <v>35</v>
      </c>
      <c r="E97" s="16">
        <v>10</v>
      </c>
      <c r="F97" s="5" t="s">
        <v>10</v>
      </c>
      <c r="G97" s="5">
        <v>62250</v>
      </c>
      <c r="H97" s="5">
        <v>61800</v>
      </c>
      <c r="I97" s="5">
        <v>63000</v>
      </c>
      <c r="J97" s="16">
        <v>62850</v>
      </c>
      <c r="K97" s="5">
        <f t="shared" si="3"/>
        <v>600</v>
      </c>
      <c r="L97" s="5">
        <f t="shared" si="4"/>
        <v>6000</v>
      </c>
      <c r="M97" s="16" t="s">
        <v>32</v>
      </c>
    </row>
    <row r="98" spans="1:13">
      <c r="A98" s="6">
        <v>44558</v>
      </c>
      <c r="B98" s="5" t="s">
        <v>39</v>
      </c>
      <c r="D98" s="5" t="s">
        <v>35</v>
      </c>
      <c r="E98" s="16">
        <v>10000</v>
      </c>
      <c r="F98" s="5" t="s">
        <v>12</v>
      </c>
      <c r="G98" s="5">
        <v>85.22</v>
      </c>
      <c r="H98" s="5">
        <v>85.42</v>
      </c>
      <c r="I98" s="5">
        <v>84.8</v>
      </c>
      <c r="J98" s="16">
        <v>85.12</v>
      </c>
      <c r="K98" s="5">
        <f t="shared" ref="K98:K115" si="5">IF(F98="BUY",J98-G98,G98-J98)</f>
        <v>9.9999999999994316E-2</v>
      </c>
      <c r="L98" s="5">
        <f t="shared" si="4"/>
        <v>999.99999999994316</v>
      </c>
      <c r="M98" s="16" t="s">
        <v>32</v>
      </c>
    </row>
    <row r="99" spans="1:13">
      <c r="A99" s="6">
        <v>44558</v>
      </c>
      <c r="B99" s="5" t="s">
        <v>43</v>
      </c>
      <c r="D99" s="5" t="s">
        <v>36</v>
      </c>
      <c r="E99" s="16">
        <v>10000</v>
      </c>
      <c r="F99" s="5" t="s">
        <v>12</v>
      </c>
      <c r="G99" s="5">
        <v>100.94</v>
      </c>
      <c r="H99" s="5">
        <v>101.2</v>
      </c>
      <c r="I99" s="5">
        <v>100.5</v>
      </c>
      <c r="J99" s="16">
        <v>100.84</v>
      </c>
      <c r="K99" s="5">
        <f t="shared" si="5"/>
        <v>9.9999999999994316E-2</v>
      </c>
      <c r="L99" s="5">
        <f t="shared" si="4"/>
        <v>999.99999999994316</v>
      </c>
      <c r="M99" s="16" t="s">
        <v>32</v>
      </c>
    </row>
    <row r="100" spans="1:13">
      <c r="A100" s="6">
        <v>44559</v>
      </c>
      <c r="B100" s="5" t="s">
        <v>46</v>
      </c>
      <c r="D100" s="5" t="s">
        <v>35</v>
      </c>
      <c r="E100" s="16">
        <v>10000</v>
      </c>
      <c r="F100" s="5" t="s">
        <v>12</v>
      </c>
      <c r="G100" s="5">
        <v>65.400000000000006</v>
      </c>
      <c r="H100" s="5">
        <v>65.650000000000006</v>
      </c>
      <c r="I100" s="5">
        <v>65</v>
      </c>
      <c r="J100" s="16">
        <v>65.400000000000006</v>
      </c>
      <c r="K100" s="5">
        <f t="shared" si="5"/>
        <v>0</v>
      </c>
      <c r="L100" s="5">
        <f t="shared" si="4"/>
        <v>0</v>
      </c>
    </row>
    <row r="101" spans="1:13">
      <c r="A101" s="6">
        <v>44559</v>
      </c>
      <c r="B101" s="5" t="s">
        <v>43</v>
      </c>
      <c r="D101" s="5" t="s">
        <v>36</v>
      </c>
      <c r="E101" s="16">
        <v>10000</v>
      </c>
      <c r="F101" s="5" t="s">
        <v>12</v>
      </c>
      <c r="G101" s="5">
        <v>100.75</v>
      </c>
      <c r="H101" s="5">
        <v>101</v>
      </c>
      <c r="I101" s="5">
        <v>100.3</v>
      </c>
      <c r="J101" s="16">
        <v>100.64</v>
      </c>
      <c r="K101" s="5">
        <f t="shared" si="5"/>
        <v>0.10999999999999943</v>
      </c>
      <c r="L101" s="5">
        <f t="shared" si="4"/>
        <v>1099.9999999999943</v>
      </c>
      <c r="M101" s="16" t="s">
        <v>32</v>
      </c>
    </row>
    <row r="102" spans="1:13">
      <c r="A102" s="6">
        <v>44559</v>
      </c>
      <c r="B102" s="5" t="s">
        <v>39</v>
      </c>
      <c r="D102" s="5" t="s">
        <v>36</v>
      </c>
      <c r="E102" s="16">
        <v>10000</v>
      </c>
      <c r="F102" s="5" t="s">
        <v>12</v>
      </c>
      <c r="G102" s="5">
        <v>84.87</v>
      </c>
      <c r="H102" s="5">
        <v>85.1</v>
      </c>
      <c r="I102" s="5">
        <v>84.4</v>
      </c>
      <c r="J102" s="16">
        <v>84.77</v>
      </c>
      <c r="K102" s="5">
        <f t="shared" si="5"/>
        <v>0.10000000000000853</v>
      </c>
      <c r="L102" s="5">
        <f t="shared" si="4"/>
        <v>1000.0000000000853</v>
      </c>
      <c r="M102" s="16" t="s">
        <v>32</v>
      </c>
    </row>
    <row r="103" spans="1:13">
      <c r="A103" s="6">
        <v>44559</v>
      </c>
      <c r="B103" s="5" t="s">
        <v>90</v>
      </c>
      <c r="D103" s="5" t="s">
        <v>36</v>
      </c>
      <c r="E103" s="16">
        <v>10000</v>
      </c>
      <c r="F103" s="5" t="s">
        <v>12</v>
      </c>
      <c r="K103" s="5">
        <f t="shared" si="5"/>
        <v>0</v>
      </c>
      <c r="L103" s="5">
        <f t="shared" si="4"/>
        <v>0</v>
      </c>
    </row>
    <row r="104" spans="1:13">
      <c r="A104" s="6">
        <v>44559</v>
      </c>
      <c r="B104" s="5" t="s">
        <v>14</v>
      </c>
      <c r="D104" s="5" t="s">
        <v>36</v>
      </c>
      <c r="E104" s="16">
        <v>5000</v>
      </c>
      <c r="F104" s="5" t="s">
        <v>12</v>
      </c>
      <c r="G104" s="5">
        <v>186.2</v>
      </c>
      <c r="H104" s="5">
        <v>187.5</v>
      </c>
      <c r="I104" s="5">
        <v>184</v>
      </c>
      <c r="J104" s="16">
        <v>185.8</v>
      </c>
      <c r="K104" s="5">
        <f t="shared" si="5"/>
        <v>0.39999999999997726</v>
      </c>
      <c r="L104" s="5">
        <f t="shared" si="4"/>
        <v>1999.9999999998863</v>
      </c>
      <c r="M104" s="16" t="s">
        <v>32</v>
      </c>
    </row>
    <row r="105" spans="1:13">
      <c r="A105" s="6">
        <v>44559</v>
      </c>
      <c r="B105" s="5" t="s">
        <v>42</v>
      </c>
      <c r="D105" s="5" t="s">
        <v>35</v>
      </c>
      <c r="E105" s="16">
        <v>20</v>
      </c>
      <c r="F105" s="5" t="s">
        <v>10</v>
      </c>
      <c r="G105" s="5">
        <v>47740</v>
      </c>
      <c r="H105" s="5">
        <v>47540</v>
      </c>
      <c r="I105" s="5">
        <v>48000</v>
      </c>
      <c r="J105" s="16">
        <v>47880</v>
      </c>
      <c r="K105" s="5">
        <f t="shared" si="5"/>
        <v>140</v>
      </c>
      <c r="L105" s="5">
        <f t="shared" si="4"/>
        <v>2800</v>
      </c>
      <c r="M105" s="16" t="s">
        <v>32</v>
      </c>
    </row>
    <row r="106" spans="1:13">
      <c r="A106" s="6">
        <v>44560</v>
      </c>
      <c r="B106" s="5" t="s">
        <v>43</v>
      </c>
      <c r="D106" s="5" t="s">
        <v>36</v>
      </c>
      <c r="E106" s="16">
        <v>10000</v>
      </c>
      <c r="F106" s="5" t="s">
        <v>12</v>
      </c>
      <c r="G106" s="5">
        <v>100.9</v>
      </c>
      <c r="H106" s="5">
        <v>101.1</v>
      </c>
      <c r="I106" s="5">
        <v>100.5</v>
      </c>
      <c r="J106" s="16">
        <v>100.81</v>
      </c>
      <c r="K106" s="5">
        <f t="shared" si="5"/>
        <v>9.0000000000003411E-2</v>
      </c>
      <c r="L106" s="5">
        <f t="shared" si="4"/>
        <v>900.00000000003411</v>
      </c>
      <c r="M106" s="16" t="s">
        <v>32</v>
      </c>
    </row>
    <row r="107" spans="1:13">
      <c r="A107" s="6">
        <v>44560</v>
      </c>
      <c r="B107" s="5" t="s">
        <v>39</v>
      </c>
      <c r="D107" s="5" t="s">
        <v>36</v>
      </c>
      <c r="E107" s="16">
        <v>10000</v>
      </c>
      <c r="F107" s="5" t="s">
        <v>12</v>
      </c>
      <c r="G107" s="5">
        <v>84.82</v>
      </c>
      <c r="H107" s="5">
        <v>885</v>
      </c>
      <c r="I107" s="5">
        <v>85.5</v>
      </c>
      <c r="J107" s="16">
        <v>84.87</v>
      </c>
      <c r="K107" s="5">
        <f t="shared" si="5"/>
        <v>-5.0000000000011369E-2</v>
      </c>
      <c r="L107" s="5">
        <f t="shared" si="4"/>
        <v>-500.00000000011369</v>
      </c>
      <c r="M107" s="16" t="s">
        <v>33</v>
      </c>
    </row>
    <row r="108" spans="1:13">
      <c r="A108" s="6">
        <v>44560</v>
      </c>
      <c r="B108" s="5" t="s">
        <v>39</v>
      </c>
      <c r="D108" s="5" t="s">
        <v>35</v>
      </c>
      <c r="E108" s="16">
        <v>10000</v>
      </c>
      <c r="F108" s="5" t="s">
        <v>10</v>
      </c>
      <c r="G108" s="5">
        <v>84.87</v>
      </c>
      <c r="H108" s="5">
        <v>84.65</v>
      </c>
      <c r="I108" s="5">
        <v>85.5</v>
      </c>
      <c r="J108" s="16">
        <v>84.65</v>
      </c>
      <c r="K108" s="5">
        <f t="shared" si="5"/>
        <v>-0.21999999999999886</v>
      </c>
      <c r="L108" s="5">
        <f t="shared" si="4"/>
        <v>-2199.9999999999886</v>
      </c>
      <c r="M108" s="16" t="s">
        <v>33</v>
      </c>
    </row>
    <row r="109" spans="1:13">
      <c r="A109" s="6">
        <v>44560</v>
      </c>
      <c r="B109" s="5" t="s">
        <v>46</v>
      </c>
      <c r="D109" s="5" t="s">
        <v>35</v>
      </c>
      <c r="E109" s="16">
        <v>10000</v>
      </c>
      <c r="F109" s="5" t="s">
        <v>10</v>
      </c>
      <c r="G109" s="5">
        <v>65.11</v>
      </c>
      <c r="H109" s="5">
        <v>64.900000000000006</v>
      </c>
      <c r="I109" s="5">
        <v>65.599999999999994</v>
      </c>
      <c r="J109" s="16">
        <v>64.900000000000006</v>
      </c>
      <c r="K109" s="5">
        <f t="shared" si="5"/>
        <v>-0.20999999999999375</v>
      </c>
      <c r="L109" s="5">
        <f t="shared" si="4"/>
        <v>-2099.9999999999372</v>
      </c>
      <c r="M109" s="16" t="s">
        <v>33</v>
      </c>
    </row>
    <row r="110" spans="1:13">
      <c r="A110" s="6">
        <v>44560</v>
      </c>
      <c r="B110" s="5" t="s">
        <v>43</v>
      </c>
      <c r="D110" s="5" t="s">
        <v>36</v>
      </c>
      <c r="E110" s="16">
        <v>10000</v>
      </c>
      <c r="F110" s="5" t="s">
        <v>12</v>
      </c>
      <c r="G110" s="5">
        <v>100.55</v>
      </c>
      <c r="H110" s="5">
        <v>100.6</v>
      </c>
      <c r="I110" s="5">
        <v>100.3</v>
      </c>
      <c r="J110" s="16">
        <v>100.65</v>
      </c>
      <c r="K110" s="5">
        <f t="shared" si="5"/>
        <v>-0.10000000000000853</v>
      </c>
      <c r="L110" s="5">
        <f t="shared" si="4"/>
        <v>-1000.0000000000853</v>
      </c>
      <c r="M110" s="16" t="s">
        <v>33</v>
      </c>
    </row>
    <row r="111" spans="1:13">
      <c r="A111" s="6">
        <v>44560</v>
      </c>
      <c r="B111" s="5" t="s">
        <v>42</v>
      </c>
      <c r="D111" s="5" t="s">
        <v>36</v>
      </c>
      <c r="E111" s="16">
        <v>20</v>
      </c>
      <c r="F111" s="5" t="s">
        <v>10</v>
      </c>
      <c r="G111" s="5">
        <v>47750</v>
      </c>
      <c r="H111" s="5">
        <v>47540</v>
      </c>
      <c r="I111" s="5">
        <v>48000</v>
      </c>
      <c r="J111" s="16">
        <v>47915</v>
      </c>
      <c r="K111" s="5">
        <f t="shared" si="5"/>
        <v>165</v>
      </c>
      <c r="L111" s="5">
        <f t="shared" si="4"/>
        <v>3300</v>
      </c>
      <c r="M111" s="16" t="s">
        <v>32</v>
      </c>
    </row>
    <row r="112" spans="1:13">
      <c r="A112" s="6">
        <v>44561</v>
      </c>
      <c r="B112" s="5" t="s">
        <v>43</v>
      </c>
      <c r="D112" s="5" t="s">
        <v>36</v>
      </c>
      <c r="E112" s="16">
        <v>10000</v>
      </c>
      <c r="F112" s="5" t="s">
        <v>12</v>
      </c>
      <c r="G112" s="5">
        <v>100.8</v>
      </c>
      <c r="H112" s="5">
        <v>101</v>
      </c>
      <c r="I112" s="5">
        <v>100.5</v>
      </c>
      <c r="J112" s="16">
        <v>100.5</v>
      </c>
      <c r="K112" s="5">
        <f t="shared" si="5"/>
        <v>0.29999999999999716</v>
      </c>
      <c r="L112" s="5">
        <f t="shared" si="4"/>
        <v>2999.9999999999718</v>
      </c>
      <c r="M112" s="16" t="s">
        <v>32</v>
      </c>
    </row>
    <row r="113" spans="1:13">
      <c r="A113" s="6">
        <v>44561</v>
      </c>
      <c r="B113" s="5" t="s">
        <v>39</v>
      </c>
      <c r="D113" s="5" t="s">
        <v>36</v>
      </c>
      <c r="E113" s="16">
        <v>10000</v>
      </c>
      <c r="F113" s="5" t="s">
        <v>12</v>
      </c>
      <c r="G113" s="5">
        <v>84.49</v>
      </c>
      <c r="H113" s="5">
        <v>84.62</v>
      </c>
      <c r="I113" s="5">
        <v>84.2</v>
      </c>
      <c r="J113" s="16">
        <v>84.284999999999997</v>
      </c>
      <c r="K113" s="5">
        <f t="shared" si="5"/>
        <v>0.20499999999999829</v>
      </c>
      <c r="L113" s="5">
        <f t="shared" si="4"/>
        <v>2049.9999999999827</v>
      </c>
      <c r="M113" s="16" t="s">
        <v>32</v>
      </c>
    </row>
    <row r="114" spans="1:13">
      <c r="A114" s="6">
        <v>44561</v>
      </c>
      <c r="B114" s="5" t="s">
        <v>46</v>
      </c>
      <c r="D114" s="5" t="s">
        <v>36</v>
      </c>
      <c r="E114" s="16">
        <v>10000</v>
      </c>
      <c r="F114" s="5" t="s">
        <v>12</v>
      </c>
      <c r="G114" s="5">
        <v>64.790000000000006</v>
      </c>
      <c r="H114" s="5">
        <v>65</v>
      </c>
      <c r="I114" s="5">
        <v>64.5</v>
      </c>
      <c r="J114" s="16">
        <v>64.760000000000005</v>
      </c>
      <c r="K114" s="5">
        <f t="shared" si="5"/>
        <v>3.0000000000001137E-2</v>
      </c>
      <c r="L114" s="5">
        <f t="shared" si="4"/>
        <v>300.00000000001137</v>
      </c>
      <c r="M114" s="16" t="s">
        <v>32</v>
      </c>
    </row>
    <row r="115" spans="1:13">
      <c r="K115" s="5">
        <f t="shared" si="5"/>
        <v>0</v>
      </c>
      <c r="L115" s="5">
        <f t="shared" si="4"/>
        <v>0</v>
      </c>
    </row>
    <row r="117" spans="1:13">
      <c r="F117" s="36" t="s">
        <v>91</v>
      </c>
      <c r="G117" s="37"/>
      <c r="H117" s="37"/>
      <c r="I117" s="37"/>
      <c r="J117" s="37"/>
      <c r="K117" s="37"/>
      <c r="L117" s="38"/>
    </row>
    <row r="118" spans="1:13" ht="30">
      <c r="F118" s="18" t="s">
        <v>21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26</v>
      </c>
      <c r="L118" s="8" t="s">
        <v>27</v>
      </c>
    </row>
    <row r="119" spans="1:13">
      <c r="F119" s="19"/>
      <c r="G119" s="9"/>
      <c r="H119" s="9"/>
      <c r="I119" s="9"/>
      <c r="J119" s="10"/>
      <c r="K119" s="11"/>
      <c r="L119" s="12"/>
    </row>
    <row r="120" spans="1:13">
      <c r="F120" s="19" t="s">
        <v>48</v>
      </c>
      <c r="G120" s="9">
        <v>112</v>
      </c>
      <c r="H120" s="9">
        <v>5</v>
      </c>
      <c r="I120" s="9">
        <v>105</v>
      </c>
      <c r="J120" s="10">
        <v>85</v>
      </c>
      <c r="K120" s="11">
        <f t="shared" ref="K120" si="6">+J120/I120</f>
        <v>0.80952380952380953</v>
      </c>
      <c r="L120" s="12">
        <v>163600</v>
      </c>
    </row>
    <row r="121" spans="1:13">
      <c r="F121" s="20" t="s">
        <v>29</v>
      </c>
      <c r="G121" s="13">
        <v>112</v>
      </c>
      <c r="H121" s="13"/>
      <c r="I121" s="13">
        <v>105</v>
      </c>
      <c r="J121" s="13">
        <v>85</v>
      </c>
      <c r="K121" s="14">
        <v>0.8095</v>
      </c>
      <c r="L121" s="15">
        <v>163600</v>
      </c>
    </row>
  </sheetData>
  <autoFilter ref="A1:M115">
    <filterColumn colId="12"/>
    <sortState ref="A2:M111">
      <sortCondition descending="1" ref="M1:M111"/>
    </sortState>
  </autoFilter>
  <mergeCells count="1">
    <mergeCell ref="F117:L11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sqref="A1:XFD6"/>
    </sheetView>
  </sheetViews>
  <sheetFormatPr defaultRowHeight="15"/>
  <cols>
    <col min="1" max="1" width="13.42578125" customWidth="1"/>
    <col min="2" max="2" width="15.5703125" customWidth="1"/>
    <col min="3" max="3" width="13.5703125" customWidth="1"/>
    <col min="4" max="4" width="14.85546875" customWidth="1"/>
    <col min="5" max="5" width="14.5703125" customWidth="1"/>
    <col min="6" max="6" width="14.140625" customWidth="1"/>
    <col min="7" max="7" width="12.5703125" customWidth="1"/>
    <col min="8" max="8" width="14.28515625" customWidth="1"/>
    <col min="9" max="9" width="14.140625" customWidth="1"/>
    <col min="10" max="10" width="13" customWidth="1"/>
    <col min="11" max="11" width="14.7109375" customWidth="1"/>
    <col min="12" max="12" width="10.85546875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46174</v>
      </c>
      <c r="B2" s="16" t="s">
        <v>174</v>
      </c>
      <c r="C2" s="16" t="s">
        <v>35</v>
      </c>
      <c r="D2" s="16">
        <v>1000</v>
      </c>
      <c r="E2" s="16" t="s">
        <v>10</v>
      </c>
      <c r="F2" s="16">
        <v>367</v>
      </c>
      <c r="G2" s="16">
        <v>365</v>
      </c>
      <c r="H2" s="16">
        <v>370</v>
      </c>
      <c r="I2" s="16">
        <v>368.9</v>
      </c>
      <c r="J2" s="5">
        <f t="shared" ref="J2:J36" si="0">IF(E2="BUY",I2-F2,F2-I2)</f>
        <v>1.8999999999999773</v>
      </c>
      <c r="K2" s="5">
        <f t="shared" ref="K2:K36" si="1">(J2*D2)</f>
        <v>1899.9999999999773</v>
      </c>
      <c r="L2" s="16" t="s">
        <v>32</v>
      </c>
    </row>
    <row r="3" spans="1:12">
      <c r="A3" s="34">
        <v>46175</v>
      </c>
      <c r="B3" s="16" t="s">
        <v>181</v>
      </c>
      <c r="C3" s="16" t="s">
        <v>36</v>
      </c>
      <c r="D3" s="16">
        <v>250</v>
      </c>
      <c r="E3" s="16" t="s">
        <v>10</v>
      </c>
      <c r="F3" s="16">
        <v>301</v>
      </c>
      <c r="G3" s="16">
        <v>295</v>
      </c>
      <c r="H3" s="16">
        <v>308</v>
      </c>
      <c r="I3" s="16">
        <v>304</v>
      </c>
      <c r="J3" s="5">
        <f t="shared" si="0"/>
        <v>3</v>
      </c>
      <c r="K3" s="5">
        <f t="shared" si="1"/>
        <v>750</v>
      </c>
      <c r="L3" s="16" t="s">
        <v>32</v>
      </c>
    </row>
    <row r="4" spans="1:12">
      <c r="A4" s="34">
        <v>46176</v>
      </c>
      <c r="B4" s="16" t="s">
        <v>226</v>
      </c>
      <c r="C4" s="16" t="s">
        <v>36</v>
      </c>
      <c r="D4" s="16">
        <v>1</v>
      </c>
      <c r="E4" s="16" t="s">
        <v>12</v>
      </c>
      <c r="F4" s="16">
        <v>269200</v>
      </c>
      <c r="G4" s="16">
        <v>27500</v>
      </c>
      <c r="H4" s="16">
        <v>267000</v>
      </c>
      <c r="I4" s="16">
        <v>267900</v>
      </c>
      <c r="J4" s="5">
        <f t="shared" si="0"/>
        <v>1300</v>
      </c>
      <c r="K4" s="5">
        <f t="shared" si="1"/>
        <v>1300</v>
      </c>
      <c r="L4" s="16" t="s">
        <v>32</v>
      </c>
    </row>
    <row r="5" spans="1:12">
      <c r="A5" s="34">
        <v>46177</v>
      </c>
      <c r="B5" s="16" t="s">
        <v>181</v>
      </c>
      <c r="C5" s="16" t="s">
        <v>36</v>
      </c>
      <c r="D5" s="16">
        <v>250</v>
      </c>
      <c r="E5" s="16" t="s">
        <v>12</v>
      </c>
      <c r="F5" s="16">
        <v>318</v>
      </c>
      <c r="G5" s="16">
        <v>324</v>
      </c>
      <c r="H5" s="16">
        <v>310</v>
      </c>
      <c r="I5" s="16">
        <v>314</v>
      </c>
      <c r="J5" s="5">
        <f t="shared" si="0"/>
        <v>4</v>
      </c>
      <c r="K5" s="5">
        <f t="shared" si="1"/>
        <v>1000</v>
      </c>
      <c r="L5" s="16" t="s">
        <v>32</v>
      </c>
    </row>
    <row r="6" spans="1:12">
      <c r="A6" s="34">
        <v>46178</v>
      </c>
      <c r="B6" s="16" t="s">
        <v>186</v>
      </c>
      <c r="C6" s="16" t="s">
        <v>36</v>
      </c>
      <c r="D6" s="16">
        <v>1000</v>
      </c>
      <c r="E6" s="16" t="s">
        <v>10</v>
      </c>
      <c r="F6" s="16">
        <v>387</v>
      </c>
      <c r="G6" s="16">
        <v>385</v>
      </c>
      <c r="H6" s="16">
        <v>390</v>
      </c>
      <c r="I6" s="16">
        <v>389</v>
      </c>
      <c r="J6" s="5">
        <f t="shared" si="0"/>
        <v>2</v>
      </c>
      <c r="K6" s="5">
        <f t="shared" si="1"/>
        <v>2000</v>
      </c>
      <c r="L6" s="16" t="s">
        <v>32</v>
      </c>
    </row>
    <row r="7" spans="1:12">
      <c r="A7" s="30">
        <v>46181</v>
      </c>
      <c r="B7" s="16" t="s">
        <v>181</v>
      </c>
      <c r="C7" s="16" t="s">
        <v>36</v>
      </c>
      <c r="D7" s="16">
        <v>250</v>
      </c>
      <c r="E7" s="16" t="s">
        <v>12</v>
      </c>
      <c r="F7" s="16">
        <v>300</v>
      </c>
      <c r="G7" s="16">
        <v>306</v>
      </c>
      <c r="H7" s="16">
        <v>292</v>
      </c>
      <c r="I7" s="16">
        <v>298</v>
      </c>
      <c r="J7" s="5">
        <f t="shared" si="0"/>
        <v>2</v>
      </c>
      <c r="K7" s="5">
        <f t="shared" si="1"/>
        <v>500</v>
      </c>
      <c r="L7" s="16" t="s">
        <v>32</v>
      </c>
    </row>
    <row r="8" spans="1:12">
      <c r="A8" s="30">
        <v>46181</v>
      </c>
      <c r="B8" s="16" t="s">
        <v>177</v>
      </c>
      <c r="C8" s="16" t="s">
        <v>36</v>
      </c>
      <c r="D8" s="16">
        <v>10</v>
      </c>
      <c r="E8" s="16" t="s">
        <v>10</v>
      </c>
      <c r="F8" s="16">
        <v>8750</v>
      </c>
      <c r="G8" s="16">
        <v>8550</v>
      </c>
      <c r="H8" s="16">
        <v>9000</v>
      </c>
      <c r="I8" s="16">
        <v>8810</v>
      </c>
      <c r="J8" s="5">
        <f t="shared" si="0"/>
        <v>60</v>
      </c>
      <c r="K8" s="5">
        <f t="shared" si="1"/>
        <v>600</v>
      </c>
      <c r="L8" s="16" t="s">
        <v>32</v>
      </c>
    </row>
    <row r="9" spans="1:12">
      <c r="A9" s="30">
        <v>46182</v>
      </c>
      <c r="B9" s="16" t="s">
        <v>186</v>
      </c>
      <c r="C9" s="16" t="s">
        <v>36</v>
      </c>
      <c r="D9" s="16">
        <v>1000</v>
      </c>
      <c r="E9" s="16" t="s">
        <v>10</v>
      </c>
      <c r="F9" s="16">
        <v>385.5</v>
      </c>
      <c r="G9" s="16">
        <v>383</v>
      </c>
      <c r="H9" s="16">
        <v>389</v>
      </c>
      <c r="I9" s="16">
        <v>387.6</v>
      </c>
      <c r="J9" s="5">
        <f t="shared" si="0"/>
        <v>2.1000000000000227</v>
      </c>
      <c r="K9" s="5">
        <f t="shared" si="1"/>
        <v>2100.0000000000227</v>
      </c>
      <c r="L9" s="16" t="s">
        <v>32</v>
      </c>
    </row>
    <row r="10" spans="1:12">
      <c r="A10" s="30">
        <v>46182</v>
      </c>
      <c r="B10" s="16" t="s">
        <v>233</v>
      </c>
      <c r="C10" s="16" t="s">
        <v>36</v>
      </c>
      <c r="D10" s="16">
        <v>1</v>
      </c>
      <c r="E10" s="16" t="s">
        <v>10</v>
      </c>
      <c r="F10" s="16">
        <v>153300</v>
      </c>
      <c r="G10" s="16">
        <v>152800</v>
      </c>
      <c r="H10" s="16">
        <v>154000</v>
      </c>
      <c r="I10" s="16">
        <v>153600</v>
      </c>
      <c r="J10" s="5">
        <f t="shared" si="0"/>
        <v>300</v>
      </c>
      <c r="K10" s="5">
        <f t="shared" si="1"/>
        <v>300</v>
      </c>
      <c r="L10" s="16" t="s">
        <v>32</v>
      </c>
    </row>
    <row r="11" spans="1:12">
      <c r="A11" s="30">
        <v>46183</v>
      </c>
      <c r="B11" s="16" t="s">
        <v>174</v>
      </c>
      <c r="C11" s="16" t="s">
        <v>36</v>
      </c>
      <c r="D11" s="16">
        <v>1000</v>
      </c>
      <c r="E11" s="16" t="s">
        <v>12</v>
      </c>
      <c r="F11" s="16">
        <v>362</v>
      </c>
      <c r="G11" s="16">
        <v>364</v>
      </c>
      <c r="H11" s="16">
        <v>359</v>
      </c>
      <c r="I11" s="16">
        <v>361</v>
      </c>
      <c r="J11" s="5">
        <f t="shared" si="0"/>
        <v>1</v>
      </c>
      <c r="K11" s="5">
        <f t="shared" si="1"/>
        <v>1000</v>
      </c>
      <c r="L11" s="16" t="s">
        <v>32</v>
      </c>
    </row>
    <row r="12" spans="1:12">
      <c r="A12" s="30">
        <v>46183</v>
      </c>
      <c r="B12" s="16" t="s">
        <v>186</v>
      </c>
      <c r="C12" s="16" t="s">
        <v>36</v>
      </c>
      <c r="D12" s="16">
        <v>1000</v>
      </c>
      <c r="E12" s="16" t="s">
        <v>10</v>
      </c>
      <c r="F12" s="16">
        <v>372.5</v>
      </c>
      <c r="G12" s="16">
        <v>370.5</v>
      </c>
      <c r="H12" s="16">
        <v>375</v>
      </c>
      <c r="I12" s="16">
        <v>373.7</v>
      </c>
      <c r="J12" s="5">
        <f t="shared" si="0"/>
        <v>1.1999999999999886</v>
      </c>
      <c r="K12" s="5">
        <f t="shared" si="1"/>
        <v>1199.9999999999886</v>
      </c>
      <c r="L12" s="16" t="s">
        <v>32</v>
      </c>
    </row>
    <row r="13" spans="1:12">
      <c r="A13" s="30">
        <v>46184</v>
      </c>
      <c r="B13" s="16" t="s">
        <v>186</v>
      </c>
      <c r="C13" s="16" t="s">
        <v>36</v>
      </c>
      <c r="D13" s="16">
        <v>1000</v>
      </c>
      <c r="E13" s="16" t="s">
        <v>10</v>
      </c>
      <c r="F13" s="16">
        <v>372.5</v>
      </c>
      <c r="G13" s="16">
        <v>370.5</v>
      </c>
      <c r="H13" s="16">
        <v>375</v>
      </c>
      <c r="I13" s="16">
        <v>374.2</v>
      </c>
      <c r="J13" s="5">
        <f t="shared" si="0"/>
        <v>1.6999999999999886</v>
      </c>
      <c r="K13" s="5">
        <f t="shared" si="1"/>
        <v>1699.9999999999886</v>
      </c>
      <c r="L13" s="16" t="s">
        <v>32</v>
      </c>
    </row>
    <row r="14" spans="1:12">
      <c r="A14" s="30">
        <v>46185</v>
      </c>
      <c r="B14" s="16" t="s">
        <v>174</v>
      </c>
      <c r="C14" s="16" t="s">
        <v>36</v>
      </c>
      <c r="D14" s="16">
        <v>1000</v>
      </c>
      <c r="E14" s="16" t="s">
        <v>10</v>
      </c>
      <c r="F14" s="16">
        <v>366.4</v>
      </c>
      <c r="G14" s="16">
        <v>364.4</v>
      </c>
      <c r="H14" s="16">
        <v>369</v>
      </c>
      <c r="I14" s="16">
        <v>368.25</v>
      </c>
      <c r="J14" s="5">
        <f t="shared" si="0"/>
        <v>1.8500000000000227</v>
      </c>
      <c r="K14" s="5">
        <f t="shared" si="1"/>
        <v>1850.0000000000227</v>
      </c>
      <c r="L14" s="16" t="s">
        <v>32</v>
      </c>
    </row>
    <row r="15" spans="1:12">
      <c r="A15" s="30">
        <v>46188</v>
      </c>
      <c r="B15" s="16" t="s">
        <v>181</v>
      </c>
      <c r="C15" s="16" t="s">
        <v>36</v>
      </c>
      <c r="D15" s="16">
        <v>250</v>
      </c>
      <c r="E15" s="16" t="s">
        <v>12</v>
      </c>
      <c r="F15" s="16">
        <v>289</v>
      </c>
      <c r="G15" s="16">
        <v>291</v>
      </c>
      <c r="H15" s="16">
        <v>280</v>
      </c>
      <c r="I15" s="16">
        <v>286</v>
      </c>
      <c r="J15" s="5">
        <f t="shared" si="0"/>
        <v>3</v>
      </c>
      <c r="K15" s="5">
        <f t="shared" si="1"/>
        <v>750</v>
      </c>
      <c r="L15" s="16" t="s">
        <v>32</v>
      </c>
    </row>
    <row r="16" spans="1:12">
      <c r="A16" s="30">
        <v>46188</v>
      </c>
      <c r="B16" s="16" t="s">
        <v>174</v>
      </c>
      <c r="C16" s="16" t="s">
        <v>36</v>
      </c>
      <c r="D16" s="16">
        <v>1000</v>
      </c>
      <c r="E16" s="16" t="s">
        <v>12</v>
      </c>
      <c r="F16" s="16">
        <v>367</v>
      </c>
      <c r="G16" s="16">
        <v>369</v>
      </c>
      <c r="H16" s="16">
        <v>365</v>
      </c>
      <c r="I16" s="16">
        <v>369</v>
      </c>
      <c r="J16" s="5">
        <f t="shared" si="0"/>
        <v>-2</v>
      </c>
      <c r="K16" s="5">
        <f t="shared" si="1"/>
        <v>-2000</v>
      </c>
      <c r="L16" s="16" t="s">
        <v>33</v>
      </c>
    </row>
    <row r="17" spans="1:12">
      <c r="A17" s="30">
        <v>46189</v>
      </c>
      <c r="B17" s="16" t="s">
        <v>182</v>
      </c>
      <c r="C17" s="16" t="s">
        <v>36</v>
      </c>
      <c r="D17" s="16">
        <v>50</v>
      </c>
      <c r="E17" s="16" t="s">
        <v>10</v>
      </c>
      <c r="F17" s="16">
        <v>3660</v>
      </c>
      <c r="G17" s="16">
        <v>3620</v>
      </c>
      <c r="H17" s="16">
        <v>3710</v>
      </c>
      <c r="I17" s="16">
        <v>3690</v>
      </c>
      <c r="J17" s="5">
        <f t="shared" si="0"/>
        <v>30</v>
      </c>
      <c r="K17" s="5">
        <f t="shared" si="1"/>
        <v>1500</v>
      </c>
      <c r="L17" s="16" t="s">
        <v>32</v>
      </c>
    </row>
    <row r="18" spans="1:12">
      <c r="A18" s="30">
        <v>46190</v>
      </c>
      <c r="B18" s="16" t="s">
        <v>177</v>
      </c>
      <c r="C18" s="16" t="s">
        <v>36</v>
      </c>
      <c r="D18" s="16">
        <v>10</v>
      </c>
      <c r="E18" s="16" t="s">
        <v>10</v>
      </c>
      <c r="F18" s="16">
        <v>7170</v>
      </c>
      <c r="G18" s="16">
        <v>7040</v>
      </c>
      <c r="H18" s="16">
        <v>7240</v>
      </c>
      <c r="I18" s="16">
        <v>7280</v>
      </c>
      <c r="J18" s="5">
        <f t="shared" si="0"/>
        <v>110</v>
      </c>
      <c r="K18" s="5">
        <f t="shared" si="1"/>
        <v>1100</v>
      </c>
      <c r="L18" s="16" t="s">
        <v>32</v>
      </c>
    </row>
    <row r="19" spans="1:12">
      <c r="A19" s="30">
        <v>46190</v>
      </c>
      <c r="B19" s="16" t="s">
        <v>181</v>
      </c>
      <c r="C19" s="16" t="s">
        <v>36</v>
      </c>
      <c r="D19" s="16">
        <v>250</v>
      </c>
      <c r="E19" s="16" t="s">
        <v>10</v>
      </c>
      <c r="F19" s="16">
        <v>308</v>
      </c>
      <c r="G19" s="16">
        <v>304</v>
      </c>
      <c r="H19" s="16">
        <v>315</v>
      </c>
      <c r="I19" s="16">
        <v>310</v>
      </c>
      <c r="J19" s="5">
        <f t="shared" si="0"/>
        <v>2</v>
      </c>
      <c r="K19" s="5">
        <f t="shared" si="1"/>
        <v>500</v>
      </c>
      <c r="L19" s="16" t="s">
        <v>32</v>
      </c>
    </row>
    <row r="20" spans="1:12">
      <c r="A20" s="30">
        <v>46190</v>
      </c>
      <c r="B20" s="16" t="s">
        <v>174</v>
      </c>
      <c r="C20" s="16" t="s">
        <v>36</v>
      </c>
      <c r="D20" s="16">
        <v>1000</v>
      </c>
      <c r="E20" s="16" t="s">
        <v>10</v>
      </c>
      <c r="F20" s="16">
        <v>370</v>
      </c>
      <c r="G20" s="16">
        <v>368</v>
      </c>
      <c r="H20" s="16">
        <v>373</v>
      </c>
      <c r="I20" s="16">
        <v>368</v>
      </c>
      <c r="J20" s="5">
        <f t="shared" si="0"/>
        <v>-2</v>
      </c>
      <c r="K20" s="5">
        <f t="shared" si="1"/>
        <v>-2000</v>
      </c>
      <c r="L20" s="16" t="s">
        <v>33</v>
      </c>
    </row>
    <row r="21" spans="1:12">
      <c r="A21" s="30">
        <v>46191</v>
      </c>
      <c r="B21" s="16" t="s">
        <v>177</v>
      </c>
      <c r="C21" s="16" t="s">
        <v>36</v>
      </c>
      <c r="D21" s="16">
        <v>10</v>
      </c>
      <c r="E21" s="16" t="s">
        <v>10</v>
      </c>
      <c r="F21" s="16">
        <v>7110</v>
      </c>
      <c r="G21" s="16">
        <v>6990</v>
      </c>
      <c r="H21" s="16">
        <v>7250</v>
      </c>
      <c r="I21" s="16">
        <v>6990</v>
      </c>
      <c r="J21" s="5">
        <f t="shared" si="0"/>
        <v>-120</v>
      </c>
      <c r="K21" s="5">
        <f t="shared" si="1"/>
        <v>-1200</v>
      </c>
      <c r="L21" s="16" t="s">
        <v>33</v>
      </c>
    </row>
    <row r="22" spans="1:12">
      <c r="A22" s="30">
        <v>46191</v>
      </c>
      <c r="B22" s="16" t="s">
        <v>174</v>
      </c>
      <c r="C22" s="16" t="s">
        <v>36</v>
      </c>
      <c r="D22" s="16">
        <v>1000</v>
      </c>
      <c r="E22" s="16" t="s">
        <v>12</v>
      </c>
      <c r="F22" s="16">
        <v>369</v>
      </c>
      <c r="G22" s="16">
        <v>371</v>
      </c>
      <c r="H22" s="16">
        <v>366</v>
      </c>
      <c r="I22" s="16">
        <v>370.5</v>
      </c>
      <c r="J22" s="5">
        <f t="shared" si="0"/>
        <v>-1.5</v>
      </c>
      <c r="K22" s="5">
        <f t="shared" si="1"/>
        <v>-1500</v>
      </c>
      <c r="L22" s="16" t="s">
        <v>33</v>
      </c>
    </row>
    <row r="23" spans="1:12">
      <c r="A23" s="30">
        <v>46192</v>
      </c>
      <c r="B23" s="16" t="s">
        <v>172</v>
      </c>
      <c r="C23" s="16" t="s">
        <v>36</v>
      </c>
      <c r="D23" s="16">
        <v>50</v>
      </c>
      <c r="E23" s="16" t="s">
        <v>12</v>
      </c>
      <c r="F23" s="16">
        <v>6150</v>
      </c>
      <c r="G23" s="16">
        <v>6190</v>
      </c>
      <c r="H23" s="16">
        <v>6080</v>
      </c>
      <c r="I23" s="16">
        <v>6103</v>
      </c>
      <c r="J23" s="5">
        <f t="shared" si="0"/>
        <v>47</v>
      </c>
      <c r="K23" s="5">
        <f t="shared" si="1"/>
        <v>2350</v>
      </c>
      <c r="L23" s="16" t="s">
        <v>32</v>
      </c>
    </row>
    <row r="24" spans="1:12">
      <c r="A24" s="30">
        <v>46192</v>
      </c>
      <c r="B24" s="16" t="s">
        <v>226</v>
      </c>
      <c r="C24" s="16" t="s">
        <v>36</v>
      </c>
      <c r="D24" s="16">
        <v>1</v>
      </c>
      <c r="E24" s="16" t="s">
        <v>12</v>
      </c>
      <c r="F24" s="16">
        <v>238000</v>
      </c>
      <c r="G24" s="16">
        <v>240000</v>
      </c>
      <c r="H24" s="16">
        <v>235000</v>
      </c>
      <c r="I24" s="16">
        <v>236650</v>
      </c>
      <c r="J24" s="5">
        <f t="shared" si="0"/>
        <v>1350</v>
      </c>
      <c r="K24" s="5">
        <f t="shared" si="1"/>
        <v>1350</v>
      </c>
      <c r="L24" s="16" t="s">
        <v>32</v>
      </c>
    </row>
    <row r="25" spans="1:12">
      <c r="A25" s="30">
        <v>46195</v>
      </c>
      <c r="B25" s="16" t="s">
        <v>177</v>
      </c>
      <c r="C25" s="16" t="s">
        <v>36</v>
      </c>
      <c r="D25" s="16">
        <v>10</v>
      </c>
      <c r="E25" s="16" t="s">
        <v>10</v>
      </c>
      <c r="F25" s="16">
        <v>7150</v>
      </c>
      <c r="G25" s="16">
        <v>7000</v>
      </c>
      <c r="H25" s="16">
        <v>7350</v>
      </c>
      <c r="I25" s="16">
        <v>7000</v>
      </c>
      <c r="J25" s="5">
        <f t="shared" si="0"/>
        <v>-150</v>
      </c>
      <c r="K25" s="5">
        <f t="shared" si="1"/>
        <v>-1500</v>
      </c>
      <c r="L25" s="16" t="s">
        <v>33</v>
      </c>
    </row>
    <row r="26" spans="1:12">
      <c r="A26" s="30">
        <v>46195</v>
      </c>
      <c r="B26" s="16" t="s">
        <v>226</v>
      </c>
      <c r="C26" s="16" t="s">
        <v>36</v>
      </c>
      <c r="D26" s="16">
        <v>1</v>
      </c>
      <c r="E26" s="16" t="s">
        <v>12</v>
      </c>
      <c r="F26" s="16">
        <v>241400</v>
      </c>
      <c r="G26" s="16">
        <v>243400</v>
      </c>
      <c r="H26" s="16">
        <v>238000</v>
      </c>
      <c r="I26" s="16">
        <v>239350</v>
      </c>
      <c r="J26" s="5">
        <f t="shared" si="0"/>
        <v>2050</v>
      </c>
      <c r="K26" s="5">
        <f t="shared" si="1"/>
        <v>2050</v>
      </c>
      <c r="L26" s="16" t="s">
        <v>32</v>
      </c>
    </row>
    <row r="27" spans="1:12">
      <c r="A27" s="30">
        <v>46196</v>
      </c>
      <c r="B27" s="16" t="s">
        <v>182</v>
      </c>
      <c r="C27" s="16" t="s">
        <v>36</v>
      </c>
      <c r="D27" s="16">
        <v>50</v>
      </c>
      <c r="E27" s="16" t="s">
        <v>12</v>
      </c>
      <c r="F27" s="16">
        <v>3640</v>
      </c>
      <c r="G27" s="16">
        <v>3680</v>
      </c>
      <c r="H27" s="16">
        <v>3570</v>
      </c>
      <c r="I27" s="16">
        <v>3680</v>
      </c>
      <c r="J27" s="5">
        <f t="shared" si="0"/>
        <v>-40</v>
      </c>
      <c r="K27" s="5">
        <f t="shared" si="1"/>
        <v>-2000</v>
      </c>
      <c r="L27" s="16" t="s">
        <v>33</v>
      </c>
    </row>
    <row r="28" spans="1:12">
      <c r="A28" s="30">
        <v>46196</v>
      </c>
      <c r="B28" s="16" t="s">
        <v>181</v>
      </c>
      <c r="C28" s="16" t="s">
        <v>36</v>
      </c>
      <c r="D28" s="16">
        <v>250</v>
      </c>
      <c r="E28" s="16" t="s">
        <v>12</v>
      </c>
      <c r="F28" s="16">
        <v>306.5</v>
      </c>
      <c r="G28" s="16">
        <v>311</v>
      </c>
      <c r="H28" s="16">
        <v>297</v>
      </c>
      <c r="I28" s="16">
        <v>300.60000000000002</v>
      </c>
      <c r="J28" s="5">
        <f t="shared" si="0"/>
        <v>5.8999999999999773</v>
      </c>
      <c r="K28" s="5">
        <f t="shared" si="1"/>
        <v>1474.9999999999943</v>
      </c>
      <c r="L28" s="16" t="s">
        <v>32</v>
      </c>
    </row>
    <row r="29" spans="1:12">
      <c r="A29" s="30">
        <v>46196</v>
      </c>
      <c r="B29" s="16" t="s">
        <v>233</v>
      </c>
      <c r="C29" s="16" t="s">
        <v>36</v>
      </c>
      <c r="D29" s="16">
        <v>1</v>
      </c>
      <c r="E29" s="16" t="s">
        <v>12</v>
      </c>
      <c r="F29" s="16">
        <v>145000</v>
      </c>
      <c r="G29" s="16">
        <v>145600</v>
      </c>
      <c r="H29" s="16">
        <v>144000</v>
      </c>
      <c r="I29" s="16">
        <v>144800</v>
      </c>
      <c r="J29" s="5">
        <f t="shared" si="0"/>
        <v>200</v>
      </c>
      <c r="K29" s="5">
        <f t="shared" si="1"/>
        <v>200</v>
      </c>
      <c r="L29" s="16" t="s">
        <v>32</v>
      </c>
    </row>
    <row r="30" spans="1:12">
      <c r="A30" s="30">
        <v>46197</v>
      </c>
      <c r="B30" s="16" t="s">
        <v>181</v>
      </c>
      <c r="C30" s="16" t="s">
        <v>36</v>
      </c>
      <c r="D30" s="16">
        <v>250</v>
      </c>
      <c r="E30" s="16" t="s">
        <v>12</v>
      </c>
      <c r="F30" s="16">
        <v>301</v>
      </c>
      <c r="G30" s="16">
        <v>308</v>
      </c>
      <c r="H30" s="16">
        <v>290</v>
      </c>
      <c r="I30" s="16">
        <v>298</v>
      </c>
      <c r="J30" s="5">
        <f t="shared" si="0"/>
        <v>3</v>
      </c>
      <c r="K30" s="5">
        <f t="shared" si="1"/>
        <v>750</v>
      </c>
      <c r="L30" s="16" t="s">
        <v>32</v>
      </c>
    </row>
    <row r="31" spans="1:12">
      <c r="A31" s="30">
        <v>46198</v>
      </c>
      <c r="B31" s="16" t="s">
        <v>174</v>
      </c>
      <c r="C31" s="16" t="s">
        <v>36</v>
      </c>
      <c r="D31" s="16">
        <v>1000</v>
      </c>
      <c r="E31" s="16" t="s">
        <v>10</v>
      </c>
      <c r="F31" s="16">
        <v>352.5</v>
      </c>
      <c r="G31" s="16">
        <v>351.5</v>
      </c>
      <c r="H31" s="16">
        <v>357</v>
      </c>
      <c r="I31" s="16">
        <v>353.3</v>
      </c>
      <c r="J31" s="5">
        <f t="shared" si="0"/>
        <v>0.80000000000001137</v>
      </c>
      <c r="K31" s="5">
        <f t="shared" si="1"/>
        <v>800.00000000001137</v>
      </c>
      <c r="L31" s="16" t="s">
        <v>32</v>
      </c>
    </row>
    <row r="32" spans="1:12">
      <c r="A32" s="30">
        <v>46198</v>
      </c>
      <c r="B32" s="16" t="s">
        <v>182</v>
      </c>
      <c r="C32" s="16" t="s">
        <v>35</v>
      </c>
      <c r="D32" s="16">
        <v>50</v>
      </c>
      <c r="E32" s="16" t="s">
        <v>12</v>
      </c>
      <c r="F32" s="16">
        <v>3680</v>
      </c>
      <c r="G32" s="16">
        <v>3730</v>
      </c>
      <c r="H32" s="16">
        <v>3600</v>
      </c>
      <c r="I32" s="16">
        <v>3660</v>
      </c>
      <c r="J32" s="5">
        <f t="shared" si="0"/>
        <v>20</v>
      </c>
      <c r="K32" s="5">
        <f t="shared" si="1"/>
        <v>1000</v>
      </c>
      <c r="L32" s="16" t="s">
        <v>32</v>
      </c>
    </row>
    <row r="33" spans="1:12">
      <c r="A33" s="30">
        <v>46199</v>
      </c>
      <c r="B33" s="16" t="s">
        <v>177</v>
      </c>
      <c r="C33" s="16" t="s">
        <v>36</v>
      </c>
      <c r="D33" s="16">
        <v>10</v>
      </c>
      <c r="E33" s="16" t="s">
        <v>10</v>
      </c>
      <c r="F33" s="16">
        <v>6610</v>
      </c>
      <c r="G33" s="16">
        <v>6410</v>
      </c>
      <c r="H33" s="16">
        <v>6850</v>
      </c>
      <c r="I33" s="16">
        <v>6680</v>
      </c>
      <c r="J33" s="5">
        <f t="shared" si="0"/>
        <v>70</v>
      </c>
      <c r="K33" s="5">
        <f t="shared" si="1"/>
        <v>700</v>
      </c>
      <c r="L33" s="16" t="s">
        <v>32</v>
      </c>
    </row>
    <row r="34" spans="1:12">
      <c r="A34" s="30">
        <v>46199</v>
      </c>
      <c r="B34" s="16" t="s">
        <v>174</v>
      </c>
      <c r="C34" s="16" t="s">
        <v>36</v>
      </c>
      <c r="D34" s="16">
        <v>1000</v>
      </c>
      <c r="E34" s="16" t="s">
        <v>10</v>
      </c>
      <c r="F34" s="16">
        <v>354</v>
      </c>
      <c r="G34" s="16">
        <v>352</v>
      </c>
      <c r="H34" s="16">
        <v>356.5</v>
      </c>
      <c r="I34" s="16">
        <v>356</v>
      </c>
      <c r="J34" s="5">
        <f t="shared" si="0"/>
        <v>2</v>
      </c>
      <c r="K34" s="5">
        <f t="shared" si="1"/>
        <v>2000</v>
      </c>
      <c r="L34" s="16" t="s">
        <v>32</v>
      </c>
    </row>
    <row r="35" spans="1:12">
      <c r="A35" s="30">
        <v>46202</v>
      </c>
      <c r="B35" s="16" t="s">
        <v>174</v>
      </c>
      <c r="C35" s="16" t="s">
        <v>36</v>
      </c>
      <c r="D35" s="16">
        <v>1000</v>
      </c>
      <c r="E35" s="16" t="s">
        <v>12</v>
      </c>
      <c r="F35" s="16">
        <v>357</v>
      </c>
      <c r="G35" s="16">
        <v>359</v>
      </c>
      <c r="H35" s="16">
        <v>354</v>
      </c>
      <c r="I35" s="16">
        <v>356.2</v>
      </c>
      <c r="J35" s="5">
        <f t="shared" si="0"/>
        <v>0.80000000000001137</v>
      </c>
      <c r="K35" s="5">
        <f t="shared" si="1"/>
        <v>800.00000000001137</v>
      </c>
      <c r="L35" s="16" t="s">
        <v>32</v>
      </c>
    </row>
    <row r="36" spans="1:12">
      <c r="A36" s="30">
        <v>46203</v>
      </c>
      <c r="B36" s="16" t="s">
        <v>177</v>
      </c>
      <c r="C36" s="16" t="s">
        <v>36</v>
      </c>
      <c r="D36" s="16">
        <v>10</v>
      </c>
      <c r="E36" s="16" t="s">
        <v>10</v>
      </c>
      <c r="F36" s="16">
        <v>6770</v>
      </c>
      <c r="G36" s="16">
        <v>6550</v>
      </c>
      <c r="H36" s="16">
        <v>6800</v>
      </c>
      <c r="I36" s="16">
        <v>6870</v>
      </c>
      <c r="J36" s="5">
        <f t="shared" si="0"/>
        <v>100</v>
      </c>
      <c r="K36" s="5">
        <f t="shared" si="1"/>
        <v>1000</v>
      </c>
      <c r="L36" s="16" t="s">
        <v>32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J9" sqref="J9"/>
    </sheetView>
  </sheetViews>
  <sheetFormatPr defaultRowHeight="15"/>
  <cols>
    <col min="1" max="1" width="11.140625" customWidth="1"/>
    <col min="2" max="2" width="17.85546875" customWidth="1"/>
    <col min="3" max="3" width="19" customWidth="1"/>
    <col min="4" max="4" width="13.140625" customWidth="1"/>
    <col min="5" max="5" width="12.7109375" customWidth="1"/>
    <col min="6" max="6" width="12.140625" customWidth="1"/>
    <col min="8" max="8" width="11.85546875" customWidth="1"/>
    <col min="9" max="9" width="13.28515625" customWidth="1"/>
    <col min="10" max="10" width="11.85546875" customWidth="1"/>
    <col min="11" max="11" width="12.85546875" customWidth="1"/>
  </cols>
  <sheetData>
    <row r="1" spans="1:12">
      <c r="A1" s="33" t="s">
        <v>0</v>
      </c>
      <c r="B1" s="1" t="s">
        <v>173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31</v>
      </c>
    </row>
    <row r="2" spans="1:12">
      <c r="A2" s="34">
        <v>46204</v>
      </c>
      <c r="B2" s="16" t="s">
        <v>182</v>
      </c>
      <c r="C2" s="16" t="s">
        <v>35</v>
      </c>
      <c r="D2" s="16">
        <v>50</v>
      </c>
      <c r="E2" s="16" t="s">
        <v>12</v>
      </c>
      <c r="F2" s="16">
        <v>3680</v>
      </c>
      <c r="G2" s="16">
        <v>3730</v>
      </c>
      <c r="H2" s="16">
        <v>3600</v>
      </c>
      <c r="I2" s="16">
        <v>3640</v>
      </c>
      <c r="J2" s="5">
        <f t="shared" ref="J2:J14" si="0">IF(E2="BUY",I2-F2,F2-I2)</f>
        <v>40</v>
      </c>
      <c r="K2" s="5">
        <f t="shared" ref="K2:K14" si="1">(J2*D2)</f>
        <v>2000</v>
      </c>
      <c r="L2" s="16" t="s">
        <v>32</v>
      </c>
    </row>
    <row r="3" spans="1:12">
      <c r="A3" s="34">
        <v>46204</v>
      </c>
      <c r="B3" s="16" t="s">
        <v>177</v>
      </c>
      <c r="C3" s="16" t="s">
        <v>35</v>
      </c>
      <c r="D3" s="16">
        <v>10</v>
      </c>
      <c r="E3" s="16" t="s">
        <v>10</v>
      </c>
      <c r="F3" s="16">
        <v>6570</v>
      </c>
      <c r="G3" s="16">
        <v>6440</v>
      </c>
      <c r="H3" s="16">
        <v>6700</v>
      </c>
      <c r="I3" s="16">
        <v>6440</v>
      </c>
      <c r="J3" s="5">
        <f t="shared" si="0"/>
        <v>-130</v>
      </c>
      <c r="K3" s="5">
        <f t="shared" si="1"/>
        <v>-1300</v>
      </c>
      <c r="L3" s="16" t="s">
        <v>33</v>
      </c>
    </row>
    <row r="4" spans="1:12">
      <c r="A4" s="34">
        <v>46205</v>
      </c>
      <c r="B4" s="16" t="s">
        <v>186</v>
      </c>
      <c r="C4" s="16" t="s">
        <v>36</v>
      </c>
      <c r="D4" s="16">
        <v>1000</v>
      </c>
      <c r="E4" s="16" t="s">
        <v>10</v>
      </c>
      <c r="F4" s="16">
        <v>328</v>
      </c>
      <c r="G4" s="16">
        <v>326</v>
      </c>
      <c r="H4" s="16">
        <v>331</v>
      </c>
      <c r="I4" s="16">
        <v>329</v>
      </c>
      <c r="J4" s="5">
        <f t="shared" si="0"/>
        <v>1</v>
      </c>
      <c r="K4" s="5">
        <f t="shared" si="1"/>
        <v>1000</v>
      </c>
      <c r="L4" s="16" t="s">
        <v>32</v>
      </c>
    </row>
    <row r="5" spans="1:12">
      <c r="A5" s="34">
        <v>46206</v>
      </c>
      <c r="B5" s="16" t="s">
        <v>181</v>
      </c>
      <c r="C5" s="16" t="s">
        <v>36</v>
      </c>
      <c r="D5" s="16">
        <v>250</v>
      </c>
      <c r="E5" s="16" t="s">
        <v>12</v>
      </c>
      <c r="F5" s="16">
        <v>310</v>
      </c>
      <c r="G5" s="16">
        <v>316</v>
      </c>
      <c r="H5" s="16">
        <v>302</v>
      </c>
      <c r="I5" s="16">
        <v>303</v>
      </c>
      <c r="J5" s="5">
        <f t="shared" si="0"/>
        <v>7</v>
      </c>
      <c r="K5" s="5">
        <f t="shared" si="1"/>
        <v>1750</v>
      </c>
      <c r="L5" s="16" t="s">
        <v>32</v>
      </c>
    </row>
    <row r="6" spans="1:12">
      <c r="A6" s="34">
        <v>46209</v>
      </c>
      <c r="B6" s="16" t="s">
        <v>177</v>
      </c>
      <c r="C6" s="16" t="s">
        <v>36</v>
      </c>
      <c r="D6" s="16">
        <v>10</v>
      </c>
      <c r="E6" s="16" t="s">
        <v>10</v>
      </c>
      <c r="F6" s="16">
        <v>6550</v>
      </c>
      <c r="G6" s="16">
        <v>6400</v>
      </c>
      <c r="H6" s="16">
        <v>6750</v>
      </c>
      <c r="I6" s="16">
        <v>6610</v>
      </c>
      <c r="J6" s="5">
        <f t="shared" si="0"/>
        <v>60</v>
      </c>
      <c r="K6" s="5">
        <f t="shared" si="1"/>
        <v>600</v>
      </c>
      <c r="L6" s="16" t="s">
        <v>32</v>
      </c>
    </row>
    <row r="7" spans="1:12">
      <c r="A7" s="30">
        <v>46210</v>
      </c>
      <c r="B7" s="16" t="s">
        <v>177</v>
      </c>
      <c r="C7" s="16" t="s">
        <v>36</v>
      </c>
      <c r="D7" s="16">
        <v>10</v>
      </c>
      <c r="E7" s="16" t="s">
        <v>10</v>
      </c>
      <c r="F7" s="16">
        <v>6560</v>
      </c>
      <c r="G7" s="16">
        <v>6420</v>
      </c>
      <c r="H7" s="16">
        <v>6700</v>
      </c>
      <c r="I7" s="16">
        <v>6660</v>
      </c>
      <c r="J7" s="5">
        <f t="shared" si="0"/>
        <v>100</v>
      </c>
      <c r="K7" s="5">
        <f t="shared" si="1"/>
        <v>1000</v>
      </c>
      <c r="L7" s="16" t="s">
        <v>32</v>
      </c>
    </row>
    <row r="8" spans="1:12">
      <c r="A8" s="30">
        <v>46211</v>
      </c>
      <c r="B8" s="16" t="s">
        <v>181</v>
      </c>
      <c r="C8" s="16" t="s">
        <v>36</v>
      </c>
      <c r="D8" s="16">
        <v>250</v>
      </c>
      <c r="E8" s="16" t="s">
        <v>10</v>
      </c>
      <c r="F8" s="16">
        <v>315</v>
      </c>
      <c r="G8" s="16">
        <v>309</v>
      </c>
      <c r="H8" s="16">
        <v>330</v>
      </c>
      <c r="I8" s="16">
        <v>309</v>
      </c>
      <c r="J8" s="5">
        <f t="shared" si="0"/>
        <v>-6</v>
      </c>
      <c r="K8" s="5">
        <f t="shared" si="1"/>
        <v>-1500</v>
      </c>
      <c r="L8" s="16" t="s">
        <v>33</v>
      </c>
    </row>
    <row r="9" spans="1:12">
      <c r="A9" s="32">
        <v>46212</v>
      </c>
      <c r="B9" s="16" t="s">
        <v>186</v>
      </c>
      <c r="C9" s="16" t="s">
        <v>36</v>
      </c>
      <c r="D9" s="16">
        <v>1000</v>
      </c>
      <c r="E9" s="16" t="s">
        <v>10</v>
      </c>
      <c r="F9" s="16">
        <v>340</v>
      </c>
      <c r="G9" s="16">
        <v>338</v>
      </c>
      <c r="H9" s="16">
        <v>343</v>
      </c>
      <c r="I9" s="16">
        <v>342</v>
      </c>
      <c r="J9" s="5">
        <f t="shared" si="0"/>
        <v>2</v>
      </c>
      <c r="K9" s="5">
        <f t="shared" si="1"/>
        <v>2000</v>
      </c>
      <c r="L9" s="16" t="s">
        <v>32</v>
      </c>
    </row>
    <row r="10" spans="1:12">
      <c r="I10" s="16"/>
      <c r="J10" s="5">
        <f t="shared" si="0"/>
        <v>0</v>
      </c>
      <c r="K10" s="5">
        <f t="shared" si="1"/>
        <v>0</v>
      </c>
    </row>
    <row r="11" spans="1:12">
      <c r="I11" s="16"/>
      <c r="J11" s="5">
        <f t="shared" si="0"/>
        <v>0</v>
      </c>
      <c r="K11" s="5">
        <f t="shared" si="1"/>
        <v>0</v>
      </c>
    </row>
    <row r="12" spans="1:12">
      <c r="J12" s="5">
        <f t="shared" si="0"/>
        <v>0</v>
      </c>
      <c r="K12" s="5">
        <f t="shared" si="1"/>
        <v>0</v>
      </c>
    </row>
    <row r="13" spans="1:12">
      <c r="J13" s="5">
        <f t="shared" si="0"/>
        <v>0</v>
      </c>
      <c r="K13" s="5">
        <f t="shared" si="1"/>
        <v>0</v>
      </c>
    </row>
    <row r="14" spans="1:12">
      <c r="J14" s="5">
        <f t="shared" si="0"/>
        <v>0</v>
      </c>
      <c r="K14" s="5">
        <f t="shared" si="1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18"/>
  <sheetViews>
    <sheetView workbookViewId="0">
      <pane ySplit="1" topLeftCell="A83" activePane="bottomLeft" state="frozen"/>
      <selection pane="bottomLeft" activeCell="G91" sqref="G91:M95"/>
    </sheetView>
  </sheetViews>
  <sheetFormatPr defaultRowHeight="15"/>
  <cols>
    <col min="1" max="1" width="10.7109375" customWidth="1"/>
    <col min="2" max="2" width="26.140625" customWidth="1"/>
    <col min="3" max="3" width="15" hidden="1" customWidth="1"/>
    <col min="4" max="4" width="15" customWidth="1"/>
    <col min="5" max="5" width="12.28515625" customWidth="1"/>
    <col min="7" max="7" width="15.7109375" customWidth="1"/>
    <col min="8" max="8" width="14.28515625" customWidth="1"/>
    <col min="9" max="9" width="13.140625" customWidth="1"/>
    <col min="10" max="10" width="13" customWidth="1"/>
    <col min="11" max="11" width="16.140625" customWidth="1"/>
    <col min="12" max="12" width="20.57031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44564</v>
      </c>
      <c r="B2" s="5" t="s">
        <v>46</v>
      </c>
      <c r="C2" t="s">
        <v>92</v>
      </c>
      <c r="D2" s="5" t="s">
        <v>36</v>
      </c>
      <c r="E2" s="5">
        <v>10000</v>
      </c>
      <c r="F2" s="5" t="s">
        <v>10</v>
      </c>
      <c r="G2" s="5">
        <v>64.7</v>
      </c>
      <c r="H2" s="5">
        <v>64.55</v>
      </c>
      <c r="I2" s="5">
        <v>65.2</v>
      </c>
      <c r="J2" s="5">
        <v>64.81</v>
      </c>
      <c r="K2" s="5">
        <f t="shared" ref="K2:K66" si="0">IF(F2="BUY",J2-G2,G2-J2)</f>
        <v>0.10999999999999943</v>
      </c>
      <c r="L2" s="5">
        <f>(K2*E2)</f>
        <v>1099.9999999999943</v>
      </c>
      <c r="M2" s="16" t="s">
        <v>32</v>
      </c>
    </row>
    <row r="3" spans="1:13">
      <c r="A3" s="6">
        <v>44564</v>
      </c>
      <c r="B3" s="5" t="s">
        <v>93</v>
      </c>
      <c r="D3" s="5" t="s">
        <v>36</v>
      </c>
      <c r="E3" s="5">
        <v>10000</v>
      </c>
      <c r="F3" s="5" t="s">
        <v>10</v>
      </c>
      <c r="G3" s="5">
        <v>84.6</v>
      </c>
      <c r="H3" s="5">
        <v>84.4</v>
      </c>
      <c r="I3" s="5">
        <v>85.2</v>
      </c>
      <c r="J3" s="5">
        <v>84.71</v>
      </c>
      <c r="K3" s="5">
        <f t="shared" si="0"/>
        <v>0.10999999999999943</v>
      </c>
      <c r="L3" s="5">
        <f t="shared" ref="L3:L66" si="1">(K3*E3)</f>
        <v>1099.9999999999943</v>
      </c>
      <c r="M3" s="16" t="s">
        <v>32</v>
      </c>
    </row>
    <row r="4" spans="1:13">
      <c r="A4" s="6">
        <v>44564</v>
      </c>
      <c r="B4" s="5" t="s">
        <v>94</v>
      </c>
      <c r="D4" s="5" t="s">
        <v>35</v>
      </c>
      <c r="E4" s="5">
        <v>10000</v>
      </c>
      <c r="F4" s="5" t="s">
        <v>10</v>
      </c>
      <c r="G4" s="5">
        <v>0.2</v>
      </c>
      <c r="H4" s="5">
        <v>0.08</v>
      </c>
      <c r="I4" s="5">
        <v>0.5</v>
      </c>
      <c r="J4" s="5">
        <v>0.08</v>
      </c>
      <c r="K4" s="5">
        <f t="shared" si="0"/>
        <v>-0.12000000000000001</v>
      </c>
      <c r="L4" s="5">
        <f t="shared" si="1"/>
        <v>-1200</v>
      </c>
      <c r="M4" s="16" t="s">
        <v>33</v>
      </c>
    </row>
    <row r="5" spans="1:13">
      <c r="A5" s="6">
        <v>44564</v>
      </c>
      <c r="B5" s="5" t="s">
        <v>56</v>
      </c>
      <c r="D5" s="5" t="s">
        <v>35</v>
      </c>
      <c r="E5" s="5">
        <v>50</v>
      </c>
      <c r="F5" s="5" t="s">
        <v>10</v>
      </c>
      <c r="G5" s="5">
        <v>14145</v>
      </c>
      <c r="H5" s="5">
        <v>14040</v>
      </c>
      <c r="I5" s="5">
        <v>14300</v>
      </c>
      <c r="J5" s="5">
        <v>14160</v>
      </c>
      <c r="K5" s="5">
        <f t="shared" si="0"/>
        <v>15</v>
      </c>
      <c r="L5" s="5">
        <f t="shared" si="1"/>
        <v>750</v>
      </c>
      <c r="M5" s="16" t="s">
        <v>32</v>
      </c>
    </row>
    <row r="6" spans="1:13">
      <c r="A6" s="6">
        <v>44565</v>
      </c>
      <c r="B6" s="5" t="s">
        <v>46</v>
      </c>
      <c r="D6" s="5" t="s">
        <v>35</v>
      </c>
      <c r="E6" s="5">
        <v>10000</v>
      </c>
      <c r="F6" s="5" t="s">
        <v>10</v>
      </c>
      <c r="G6" s="5">
        <v>64.55</v>
      </c>
      <c r="H6" s="5">
        <v>64.400000000000006</v>
      </c>
      <c r="I6" s="5">
        <v>65.2</v>
      </c>
      <c r="J6" s="5">
        <v>64.459999999999994</v>
      </c>
      <c r="K6" s="5">
        <f t="shared" si="0"/>
        <v>-9.0000000000003411E-2</v>
      </c>
      <c r="L6" s="5">
        <f t="shared" si="1"/>
        <v>-900.00000000003411</v>
      </c>
      <c r="M6" s="16" t="s">
        <v>33</v>
      </c>
    </row>
    <row r="7" spans="1:13">
      <c r="A7" s="6">
        <v>44565</v>
      </c>
      <c r="B7" s="5" t="s">
        <v>43</v>
      </c>
      <c r="D7" s="5" t="s">
        <v>35</v>
      </c>
      <c r="E7" s="5">
        <v>10000</v>
      </c>
      <c r="F7" s="5" t="s">
        <v>12</v>
      </c>
      <c r="G7" s="5">
        <v>100.875</v>
      </c>
      <c r="H7" s="5">
        <v>101.1</v>
      </c>
      <c r="I7" s="5">
        <v>100.5</v>
      </c>
      <c r="J7" s="5">
        <v>101.1</v>
      </c>
      <c r="K7" s="5">
        <f t="shared" si="0"/>
        <v>-0.22499999999999432</v>
      </c>
      <c r="L7" s="5">
        <f t="shared" si="1"/>
        <v>-2249.9999999999432</v>
      </c>
      <c r="M7" s="16" t="s">
        <v>33</v>
      </c>
    </row>
    <row r="8" spans="1:13">
      <c r="A8" s="6">
        <v>44565</v>
      </c>
      <c r="B8" s="5" t="s">
        <v>39</v>
      </c>
      <c r="D8" s="5" t="s">
        <v>36</v>
      </c>
      <c r="E8" s="5">
        <v>10000</v>
      </c>
      <c r="F8" s="5" t="s">
        <v>10</v>
      </c>
      <c r="G8" s="5">
        <v>84.55</v>
      </c>
      <c r="H8" s="5">
        <v>84.4</v>
      </c>
      <c r="I8" s="5">
        <v>85.2</v>
      </c>
      <c r="J8" s="5">
        <v>84.4</v>
      </c>
      <c r="K8" s="5">
        <f t="shared" si="0"/>
        <v>-0.14999999999999147</v>
      </c>
      <c r="L8" s="5">
        <f t="shared" si="1"/>
        <v>-1499.9999999999147</v>
      </c>
      <c r="M8" s="16" t="s">
        <v>33</v>
      </c>
    </row>
    <row r="9" spans="1:13">
      <c r="A9" s="6">
        <v>44565</v>
      </c>
      <c r="B9" s="5" t="s">
        <v>37</v>
      </c>
      <c r="D9" s="5" t="s">
        <v>35</v>
      </c>
      <c r="E9" s="5">
        <v>10</v>
      </c>
      <c r="F9" s="5" t="s">
        <v>10</v>
      </c>
      <c r="G9" s="5">
        <v>62150</v>
      </c>
      <c r="H9" s="5">
        <v>61700</v>
      </c>
      <c r="I9" s="5">
        <v>62800</v>
      </c>
      <c r="J9" s="5">
        <v>62590</v>
      </c>
      <c r="K9" s="5">
        <f t="shared" si="0"/>
        <v>440</v>
      </c>
      <c r="L9" s="5">
        <f t="shared" si="1"/>
        <v>4400</v>
      </c>
      <c r="M9" s="16" t="s">
        <v>32</v>
      </c>
    </row>
    <row r="10" spans="1:13">
      <c r="A10" s="6">
        <v>44566</v>
      </c>
      <c r="B10" s="5" t="s">
        <v>39</v>
      </c>
      <c r="D10" s="5" t="s">
        <v>35</v>
      </c>
      <c r="E10" s="5">
        <v>10000</v>
      </c>
      <c r="F10" s="5" t="s">
        <v>10</v>
      </c>
      <c r="G10" s="5">
        <v>84.32</v>
      </c>
      <c r="H10" s="5">
        <v>84.1</v>
      </c>
      <c r="I10" s="5">
        <v>84.7</v>
      </c>
      <c r="J10" s="5">
        <v>84.42</v>
      </c>
      <c r="K10" s="5">
        <f t="shared" si="0"/>
        <v>0.10000000000000853</v>
      </c>
      <c r="L10" s="5">
        <f t="shared" si="1"/>
        <v>1000.0000000000853</v>
      </c>
      <c r="M10" s="16" t="s">
        <v>32</v>
      </c>
    </row>
    <row r="11" spans="1:13">
      <c r="A11" s="6">
        <v>44566</v>
      </c>
      <c r="B11" s="5" t="s">
        <v>43</v>
      </c>
      <c r="D11" s="5" t="s">
        <v>36</v>
      </c>
      <c r="E11" s="5">
        <v>10000</v>
      </c>
      <c r="F11" s="5" t="s">
        <v>12</v>
      </c>
      <c r="G11" s="5">
        <v>101.05</v>
      </c>
      <c r="H11" s="5">
        <v>101.2</v>
      </c>
      <c r="I11" s="5">
        <v>100.8</v>
      </c>
      <c r="J11" s="5">
        <v>101.05</v>
      </c>
      <c r="K11" s="5">
        <f t="shared" si="0"/>
        <v>0</v>
      </c>
      <c r="L11" s="5">
        <f t="shared" si="1"/>
        <v>0</v>
      </c>
      <c r="M11" s="16"/>
    </row>
    <row r="12" spans="1:13">
      <c r="A12" s="6">
        <v>44566</v>
      </c>
      <c r="B12" s="5" t="s">
        <v>46</v>
      </c>
      <c r="D12" s="5" t="s">
        <v>36</v>
      </c>
      <c r="E12" s="5">
        <v>10000</v>
      </c>
      <c r="F12" s="5" t="s">
        <v>10</v>
      </c>
      <c r="G12" s="5">
        <v>64.38</v>
      </c>
      <c r="H12" s="5">
        <v>64.180000000000007</v>
      </c>
      <c r="I12" s="5">
        <v>64.8</v>
      </c>
      <c r="J12" s="5">
        <v>64.47</v>
      </c>
      <c r="K12" s="5">
        <f t="shared" si="0"/>
        <v>9.0000000000003411E-2</v>
      </c>
      <c r="L12" s="5">
        <f t="shared" si="1"/>
        <v>900.00000000003411</v>
      </c>
      <c r="M12" s="16" t="s">
        <v>32</v>
      </c>
    </row>
    <row r="13" spans="1:13">
      <c r="A13" s="6">
        <v>44566</v>
      </c>
      <c r="B13" s="5" t="s">
        <v>14</v>
      </c>
      <c r="D13" s="5" t="s">
        <v>35</v>
      </c>
      <c r="E13" s="5">
        <v>5000</v>
      </c>
      <c r="F13" s="5" t="s">
        <v>10</v>
      </c>
      <c r="G13" s="5">
        <v>186.8</v>
      </c>
      <c r="H13" s="5">
        <v>185.5</v>
      </c>
      <c r="I13" s="5">
        <v>190</v>
      </c>
      <c r="J13" s="5">
        <v>187.5</v>
      </c>
      <c r="K13" s="5">
        <f t="shared" si="0"/>
        <v>0.69999999999998863</v>
      </c>
      <c r="L13" s="5">
        <f t="shared" si="1"/>
        <v>3499.9999999999432</v>
      </c>
      <c r="M13" s="16" t="s">
        <v>32</v>
      </c>
    </row>
    <row r="14" spans="1:13">
      <c r="A14" s="6">
        <v>44567</v>
      </c>
      <c r="B14" s="5" t="s">
        <v>43</v>
      </c>
      <c r="D14" s="5" t="s">
        <v>36</v>
      </c>
      <c r="E14" s="5">
        <v>10000</v>
      </c>
      <c r="F14" s="5" t="s">
        <v>12</v>
      </c>
      <c r="G14" s="5">
        <v>100.9</v>
      </c>
      <c r="H14" s="5">
        <v>101.1</v>
      </c>
      <c r="I14" s="5">
        <v>100.5</v>
      </c>
      <c r="J14" s="5">
        <v>100.72</v>
      </c>
      <c r="K14" s="5">
        <f t="shared" si="0"/>
        <v>0.18000000000000682</v>
      </c>
      <c r="L14" s="5">
        <f t="shared" si="1"/>
        <v>1800.0000000000682</v>
      </c>
      <c r="M14" s="16" t="s">
        <v>32</v>
      </c>
    </row>
    <row r="15" spans="1:13">
      <c r="A15" s="6">
        <v>44567</v>
      </c>
      <c r="B15" s="5" t="s">
        <v>46</v>
      </c>
      <c r="D15" s="5" t="s">
        <v>36</v>
      </c>
      <c r="E15" s="5">
        <v>10000</v>
      </c>
      <c r="F15" s="5" t="s">
        <v>10</v>
      </c>
      <c r="G15" s="5">
        <v>64.37</v>
      </c>
      <c r="H15" s="5">
        <v>64.150000000000006</v>
      </c>
      <c r="I15" s="5">
        <v>65</v>
      </c>
      <c r="J15" s="5">
        <v>64.5</v>
      </c>
      <c r="K15" s="5">
        <f t="shared" si="0"/>
        <v>0.12999999999999545</v>
      </c>
      <c r="L15" s="5">
        <f t="shared" si="1"/>
        <v>1299.9999999999545</v>
      </c>
      <c r="M15" s="16" t="s">
        <v>32</v>
      </c>
    </row>
    <row r="16" spans="1:13">
      <c r="A16" s="6">
        <v>44567</v>
      </c>
      <c r="B16" s="5" t="s">
        <v>61</v>
      </c>
      <c r="D16" s="5" t="s">
        <v>36</v>
      </c>
      <c r="E16" s="5">
        <v>50</v>
      </c>
      <c r="F16" s="5" t="s">
        <v>12</v>
      </c>
      <c r="G16" s="5">
        <v>17220</v>
      </c>
      <c r="H16" s="5">
        <v>17340</v>
      </c>
      <c r="I16" s="5">
        <v>17000</v>
      </c>
      <c r="J16" s="5">
        <v>17180</v>
      </c>
      <c r="K16" s="5">
        <f t="shared" si="0"/>
        <v>40</v>
      </c>
      <c r="L16" s="5">
        <f t="shared" si="1"/>
        <v>2000</v>
      </c>
      <c r="M16" s="16" t="s">
        <v>32</v>
      </c>
    </row>
    <row r="17" spans="1:13">
      <c r="A17" s="6">
        <v>44567</v>
      </c>
      <c r="B17" s="5" t="s">
        <v>39</v>
      </c>
      <c r="D17" s="5" t="s">
        <v>36</v>
      </c>
      <c r="E17" s="5">
        <v>10000</v>
      </c>
      <c r="F17" s="5" t="s">
        <v>10</v>
      </c>
      <c r="G17" s="5">
        <v>84.3</v>
      </c>
      <c r="H17" s="5">
        <v>84.1</v>
      </c>
      <c r="I17" s="5">
        <v>84.8</v>
      </c>
      <c r="J17" s="5">
        <v>84.45</v>
      </c>
      <c r="K17" s="5">
        <f t="shared" si="0"/>
        <v>0.15000000000000568</v>
      </c>
      <c r="L17" s="5">
        <f t="shared" si="1"/>
        <v>1500.0000000000568</v>
      </c>
      <c r="M17" s="16" t="s">
        <v>32</v>
      </c>
    </row>
    <row r="18" spans="1:13">
      <c r="A18" s="6">
        <v>44568</v>
      </c>
      <c r="B18" s="5" t="s">
        <v>46</v>
      </c>
      <c r="D18" s="5" t="s">
        <v>35</v>
      </c>
      <c r="E18" s="5">
        <v>10000</v>
      </c>
      <c r="F18" s="5" t="s">
        <v>10</v>
      </c>
      <c r="G18" s="5">
        <v>64.314999999999998</v>
      </c>
      <c r="H18" s="5">
        <v>64.099999999999994</v>
      </c>
      <c r="I18" s="5">
        <v>65</v>
      </c>
      <c r="J18" s="5">
        <v>64.099999999999994</v>
      </c>
      <c r="K18" s="5">
        <f t="shared" si="0"/>
        <v>-0.21500000000000341</v>
      </c>
      <c r="L18" s="5">
        <f t="shared" si="1"/>
        <v>-2150.0000000000341</v>
      </c>
      <c r="M18" s="16" t="s">
        <v>33</v>
      </c>
    </row>
    <row r="19" spans="1:13">
      <c r="A19" s="6">
        <v>44568</v>
      </c>
      <c r="B19" s="5" t="s">
        <v>43</v>
      </c>
      <c r="D19" s="5" t="s">
        <v>36</v>
      </c>
      <c r="E19" s="5">
        <v>10000</v>
      </c>
      <c r="F19" s="5" t="s">
        <v>12</v>
      </c>
      <c r="G19" s="5">
        <v>100.9</v>
      </c>
      <c r="H19" s="5">
        <v>101.1</v>
      </c>
      <c r="I19" s="5">
        <v>100.6</v>
      </c>
      <c r="J19" s="5">
        <v>100.9</v>
      </c>
      <c r="K19" s="5">
        <f t="shared" si="0"/>
        <v>0</v>
      </c>
      <c r="L19" s="5">
        <f t="shared" si="1"/>
        <v>0</v>
      </c>
      <c r="M19" s="16"/>
    </row>
    <row r="20" spans="1:13">
      <c r="A20" s="6">
        <v>44568</v>
      </c>
      <c r="B20" s="5" t="s">
        <v>39</v>
      </c>
      <c r="D20" s="5" t="s">
        <v>35</v>
      </c>
      <c r="E20" s="5">
        <v>10000</v>
      </c>
      <c r="F20" s="5" t="s">
        <v>10</v>
      </c>
      <c r="G20" s="5">
        <v>84.25</v>
      </c>
      <c r="H20" s="5">
        <v>84</v>
      </c>
      <c r="I20" s="5">
        <v>84.7</v>
      </c>
      <c r="J20" s="5">
        <v>84.35</v>
      </c>
      <c r="K20" s="5">
        <f t="shared" si="0"/>
        <v>9.9999999999994316E-2</v>
      </c>
      <c r="L20" s="5">
        <f t="shared" si="1"/>
        <v>999.99999999994316</v>
      </c>
      <c r="M20" s="16" t="s">
        <v>32</v>
      </c>
    </row>
    <row r="21" spans="1:13">
      <c r="A21" s="6">
        <v>44571</v>
      </c>
      <c r="B21" s="5" t="s">
        <v>43</v>
      </c>
      <c r="D21" s="5" t="s">
        <v>35</v>
      </c>
      <c r="E21" s="5">
        <v>10000</v>
      </c>
      <c r="F21" s="5" t="s">
        <v>12</v>
      </c>
      <c r="G21" s="5">
        <v>100.95</v>
      </c>
      <c r="H21" s="5">
        <v>101.1</v>
      </c>
      <c r="I21" s="5">
        <v>100.6</v>
      </c>
      <c r="J21" s="5">
        <v>100.77500000000001</v>
      </c>
      <c r="K21" s="5">
        <f t="shared" si="0"/>
        <v>0.17499999999999716</v>
      </c>
      <c r="L21" s="5">
        <f t="shared" si="1"/>
        <v>1749.9999999999716</v>
      </c>
      <c r="M21" s="16" t="s">
        <v>32</v>
      </c>
    </row>
    <row r="22" spans="1:13">
      <c r="A22" s="6">
        <v>44571</v>
      </c>
      <c r="B22" s="5" t="s">
        <v>39</v>
      </c>
      <c r="D22" s="5" t="s">
        <v>35</v>
      </c>
      <c r="E22" s="5">
        <v>10000</v>
      </c>
      <c r="F22" s="5" t="s">
        <v>10</v>
      </c>
      <c r="G22" s="5">
        <v>84.24</v>
      </c>
      <c r="H22" s="5">
        <v>84.05</v>
      </c>
      <c r="I22" s="5">
        <v>84.7</v>
      </c>
      <c r="J22" s="5">
        <v>84.05</v>
      </c>
      <c r="K22" s="5">
        <f t="shared" si="0"/>
        <v>-0.18999999999999773</v>
      </c>
      <c r="L22" s="5">
        <f t="shared" si="1"/>
        <v>-1899.9999999999773</v>
      </c>
      <c r="M22" s="16" t="s">
        <v>33</v>
      </c>
    </row>
    <row r="23" spans="1:13">
      <c r="A23" s="6">
        <v>44571</v>
      </c>
      <c r="B23" s="5" t="s">
        <v>42</v>
      </c>
      <c r="D23" s="5" t="s">
        <v>35</v>
      </c>
      <c r="E23" s="5">
        <v>20</v>
      </c>
      <c r="F23" s="5" t="s">
        <v>10</v>
      </c>
      <c r="G23" s="5">
        <v>47370</v>
      </c>
      <c r="H23" s="5">
        <v>47170</v>
      </c>
      <c r="I23" s="5">
        <v>47700</v>
      </c>
      <c r="J23" s="5">
        <v>47480</v>
      </c>
      <c r="K23" s="5">
        <f t="shared" si="0"/>
        <v>110</v>
      </c>
      <c r="L23" s="5">
        <f t="shared" si="1"/>
        <v>2200</v>
      </c>
      <c r="M23" s="16" t="s">
        <v>32</v>
      </c>
    </row>
    <row r="24" spans="1:13">
      <c r="A24" s="6">
        <v>44571</v>
      </c>
      <c r="B24" s="5" t="s">
        <v>61</v>
      </c>
      <c r="D24" s="5" t="s">
        <v>35</v>
      </c>
      <c r="E24" s="5">
        <v>50</v>
      </c>
      <c r="F24" s="5" t="s">
        <v>12</v>
      </c>
      <c r="G24" s="5">
        <v>17300</v>
      </c>
      <c r="H24" s="5">
        <v>17400</v>
      </c>
      <c r="I24" s="5">
        <v>17100</v>
      </c>
      <c r="J24" s="5">
        <v>17240</v>
      </c>
      <c r="K24" s="5">
        <f t="shared" si="0"/>
        <v>60</v>
      </c>
      <c r="L24" s="5">
        <f t="shared" si="1"/>
        <v>3000</v>
      </c>
      <c r="M24" s="16" t="s">
        <v>32</v>
      </c>
    </row>
    <row r="25" spans="1:13">
      <c r="A25" s="6">
        <v>44571</v>
      </c>
      <c r="B25" s="5" t="s">
        <v>37</v>
      </c>
      <c r="D25" s="5" t="s">
        <v>35</v>
      </c>
      <c r="E25" s="5">
        <v>10</v>
      </c>
      <c r="F25" s="5" t="s">
        <v>10</v>
      </c>
      <c r="G25" s="5">
        <v>60750</v>
      </c>
      <c r="H25" s="5">
        <v>60300</v>
      </c>
      <c r="I25" s="5">
        <v>61300</v>
      </c>
      <c r="J25" s="5">
        <v>61200</v>
      </c>
      <c r="K25" s="5">
        <f t="shared" si="0"/>
        <v>450</v>
      </c>
      <c r="L25" s="5">
        <f t="shared" si="1"/>
        <v>4500</v>
      </c>
      <c r="M25" s="16" t="s">
        <v>32</v>
      </c>
    </row>
    <row r="26" spans="1:13">
      <c r="A26" s="6">
        <v>44572</v>
      </c>
      <c r="B26" s="5" t="s">
        <v>39</v>
      </c>
      <c r="D26" s="5" t="s">
        <v>36</v>
      </c>
      <c r="E26" s="5">
        <v>10000</v>
      </c>
      <c r="F26" s="5" t="s">
        <v>12</v>
      </c>
      <c r="G26" s="5">
        <v>84.07</v>
      </c>
      <c r="H26" s="5">
        <v>84.27</v>
      </c>
      <c r="I26" s="5">
        <v>83.8</v>
      </c>
      <c r="J26" s="5">
        <v>83.99</v>
      </c>
      <c r="K26" s="5">
        <f t="shared" si="0"/>
        <v>7.9999999999998295E-2</v>
      </c>
      <c r="L26" s="5">
        <f t="shared" si="1"/>
        <v>799.99999999998295</v>
      </c>
      <c r="M26" s="16" t="s">
        <v>32</v>
      </c>
    </row>
    <row r="27" spans="1:13">
      <c r="A27" s="6">
        <v>44572</v>
      </c>
      <c r="B27" s="5" t="s">
        <v>43</v>
      </c>
      <c r="D27" s="5" t="s">
        <v>36</v>
      </c>
      <c r="E27" s="5">
        <v>10000</v>
      </c>
      <c r="F27" s="5" t="s">
        <v>12</v>
      </c>
      <c r="G27" s="5">
        <v>100.8</v>
      </c>
      <c r="H27" s="5">
        <v>101</v>
      </c>
      <c r="I27" s="5">
        <v>100.5</v>
      </c>
      <c r="J27" s="5">
        <v>100.74</v>
      </c>
      <c r="K27" s="5">
        <f t="shared" si="0"/>
        <v>6.0000000000002274E-2</v>
      </c>
      <c r="L27" s="5">
        <f t="shared" si="1"/>
        <v>600.00000000002274</v>
      </c>
      <c r="M27" s="16" t="s">
        <v>32</v>
      </c>
    </row>
    <row r="28" spans="1:13">
      <c r="A28" s="6">
        <v>44572</v>
      </c>
      <c r="B28" s="5" t="s">
        <v>56</v>
      </c>
      <c r="D28" s="5" t="s">
        <v>35</v>
      </c>
      <c r="E28" s="5">
        <v>50</v>
      </c>
      <c r="F28" s="5" t="s">
        <v>10</v>
      </c>
      <c r="G28" s="5">
        <v>13940</v>
      </c>
      <c r="H28" s="5">
        <v>13840</v>
      </c>
      <c r="I28" s="5">
        <v>14100</v>
      </c>
      <c r="J28" s="5">
        <v>14035</v>
      </c>
      <c r="K28" s="5">
        <f t="shared" si="0"/>
        <v>95</v>
      </c>
      <c r="L28" s="5">
        <f t="shared" si="1"/>
        <v>4750</v>
      </c>
      <c r="M28" s="16" t="s">
        <v>32</v>
      </c>
    </row>
    <row r="29" spans="1:13">
      <c r="A29" s="6">
        <v>44572</v>
      </c>
      <c r="B29" s="5" t="s">
        <v>42</v>
      </c>
      <c r="D29" s="5" t="s">
        <v>35</v>
      </c>
      <c r="E29" s="5">
        <v>20</v>
      </c>
      <c r="F29" s="5" t="s">
        <v>10</v>
      </c>
      <c r="G29" s="5">
        <v>47530</v>
      </c>
      <c r="H29" s="5">
        <v>47300</v>
      </c>
      <c r="I29" s="5">
        <v>47800</v>
      </c>
      <c r="J29" s="5">
        <v>47740</v>
      </c>
      <c r="K29" s="5">
        <f t="shared" si="0"/>
        <v>210</v>
      </c>
      <c r="L29" s="5">
        <f t="shared" si="1"/>
        <v>4200</v>
      </c>
      <c r="M29" s="16" t="s">
        <v>32</v>
      </c>
    </row>
    <row r="30" spans="1:13">
      <c r="A30" s="6">
        <v>44573</v>
      </c>
      <c r="B30" s="5" t="s">
        <v>46</v>
      </c>
      <c r="D30" s="5" t="s">
        <v>35</v>
      </c>
      <c r="E30" s="5">
        <v>10000</v>
      </c>
      <c r="F30" s="5" t="s">
        <v>10</v>
      </c>
      <c r="G30" s="5">
        <v>64.2</v>
      </c>
      <c r="H30" s="5">
        <v>64.08</v>
      </c>
      <c r="I30" s="5">
        <v>64.5</v>
      </c>
      <c r="J30" s="5">
        <v>64.394999999999996</v>
      </c>
      <c r="K30" s="5">
        <f t="shared" si="0"/>
        <v>0.19499999999999318</v>
      </c>
      <c r="L30" s="5">
        <f t="shared" si="1"/>
        <v>1949.9999999999318</v>
      </c>
      <c r="M30" s="16" t="s">
        <v>32</v>
      </c>
    </row>
    <row r="31" spans="1:13">
      <c r="A31" s="6">
        <v>44573</v>
      </c>
      <c r="B31" s="5" t="s">
        <v>39</v>
      </c>
      <c r="D31" s="5" t="s">
        <v>35</v>
      </c>
      <c r="E31" s="5">
        <v>10000</v>
      </c>
      <c r="F31" s="5" t="s">
        <v>10</v>
      </c>
      <c r="G31" s="5">
        <v>84.3</v>
      </c>
      <c r="H31" s="5">
        <v>84.1</v>
      </c>
      <c r="I31" s="5">
        <v>84.6</v>
      </c>
      <c r="J31" s="5">
        <v>84.6</v>
      </c>
      <c r="K31" s="5">
        <f t="shared" si="0"/>
        <v>0.29999999999999716</v>
      </c>
      <c r="L31" s="5">
        <f t="shared" si="1"/>
        <v>2999.9999999999718</v>
      </c>
      <c r="M31" s="16" t="s">
        <v>32</v>
      </c>
    </row>
    <row r="32" spans="1:13">
      <c r="A32" s="6">
        <v>44573</v>
      </c>
      <c r="B32" s="5" t="s">
        <v>37</v>
      </c>
      <c r="D32" s="5" t="s">
        <v>35</v>
      </c>
      <c r="E32" s="5">
        <v>10</v>
      </c>
      <c r="F32" s="5" t="s">
        <v>10</v>
      </c>
      <c r="G32" s="5">
        <v>61450</v>
      </c>
      <c r="H32" s="5">
        <v>61200</v>
      </c>
      <c r="I32" s="5">
        <v>62000</v>
      </c>
      <c r="J32" s="5">
        <v>61825</v>
      </c>
      <c r="K32" s="5">
        <f t="shared" si="0"/>
        <v>375</v>
      </c>
      <c r="L32" s="5">
        <f t="shared" si="1"/>
        <v>3750</v>
      </c>
      <c r="M32" s="16" t="s">
        <v>32</v>
      </c>
    </row>
    <row r="33" spans="1:13">
      <c r="A33" s="6">
        <v>44573</v>
      </c>
      <c r="B33" s="5" t="s">
        <v>42</v>
      </c>
      <c r="D33" s="5" t="s">
        <v>35</v>
      </c>
      <c r="E33" s="5">
        <v>20</v>
      </c>
      <c r="F33" s="5" t="s">
        <v>10</v>
      </c>
      <c r="G33" s="5">
        <v>47780</v>
      </c>
      <c r="H33" s="5">
        <v>47600</v>
      </c>
      <c r="I33" s="5">
        <v>48000</v>
      </c>
      <c r="J33" s="5">
        <v>47930</v>
      </c>
      <c r="K33" s="5">
        <f t="shared" si="0"/>
        <v>150</v>
      </c>
      <c r="L33" s="5">
        <f t="shared" si="1"/>
        <v>3000</v>
      </c>
      <c r="M33" s="16" t="s">
        <v>32</v>
      </c>
    </row>
    <row r="34" spans="1:13">
      <c r="A34" s="6">
        <v>44574</v>
      </c>
      <c r="B34" s="5" t="s">
        <v>46</v>
      </c>
      <c r="D34" s="5" t="s">
        <v>35</v>
      </c>
      <c r="E34" s="5">
        <v>10000</v>
      </c>
      <c r="F34" s="5" t="s">
        <v>10</v>
      </c>
      <c r="G34" s="5">
        <v>64.599999999999994</v>
      </c>
      <c r="H34" s="5">
        <v>64.400000000000006</v>
      </c>
      <c r="I34" s="5">
        <v>65</v>
      </c>
      <c r="J34" s="5">
        <v>64.849999999999994</v>
      </c>
      <c r="K34" s="5">
        <f t="shared" si="0"/>
        <v>0.25</v>
      </c>
      <c r="L34" s="5">
        <f t="shared" si="1"/>
        <v>2500</v>
      </c>
      <c r="M34" s="16" t="s">
        <v>32</v>
      </c>
    </row>
    <row r="35" spans="1:13">
      <c r="A35" s="6">
        <v>44574</v>
      </c>
      <c r="B35" s="5" t="s">
        <v>95</v>
      </c>
      <c r="D35" s="5" t="s">
        <v>35</v>
      </c>
      <c r="E35" s="5">
        <v>10000</v>
      </c>
      <c r="F35" s="5" t="s">
        <v>10</v>
      </c>
      <c r="G35" s="5">
        <v>7.0000000000000007E-2</v>
      </c>
      <c r="H35" s="5">
        <v>0.03</v>
      </c>
      <c r="I35" s="5">
        <v>0.2</v>
      </c>
      <c r="J35" s="5">
        <v>0.19500000000000001</v>
      </c>
      <c r="K35" s="5">
        <f t="shared" si="0"/>
        <v>0.125</v>
      </c>
      <c r="L35" s="5">
        <f t="shared" si="1"/>
        <v>1250</v>
      </c>
      <c r="M35" s="16" t="s">
        <v>32</v>
      </c>
    </row>
    <row r="36" spans="1:13">
      <c r="A36" s="6">
        <v>44574</v>
      </c>
      <c r="B36" s="5" t="s">
        <v>14</v>
      </c>
      <c r="D36" s="5" t="s">
        <v>35</v>
      </c>
      <c r="E36" s="5">
        <v>5000</v>
      </c>
      <c r="F36" s="5" t="s">
        <v>10</v>
      </c>
      <c r="G36" s="5">
        <v>186.7</v>
      </c>
      <c r="H36" s="5">
        <v>186</v>
      </c>
      <c r="I36" s="5">
        <v>189</v>
      </c>
      <c r="J36" s="5">
        <v>188.15</v>
      </c>
      <c r="K36" s="5">
        <f t="shared" si="0"/>
        <v>1.4500000000000171</v>
      </c>
      <c r="L36" s="5">
        <f t="shared" si="1"/>
        <v>7250.0000000000855</v>
      </c>
      <c r="M36" s="16" t="s">
        <v>32</v>
      </c>
    </row>
    <row r="37" spans="1:13">
      <c r="A37" s="6">
        <v>44574</v>
      </c>
      <c r="B37" s="5" t="s">
        <v>39</v>
      </c>
      <c r="D37" s="5" t="s">
        <v>35</v>
      </c>
      <c r="E37" s="5">
        <v>10000</v>
      </c>
      <c r="F37" s="5" t="s">
        <v>10</v>
      </c>
      <c r="G37" s="5">
        <v>84.7</v>
      </c>
      <c r="H37" s="5">
        <v>85</v>
      </c>
      <c r="I37" s="5">
        <v>84.5</v>
      </c>
      <c r="J37" s="5">
        <v>84.95</v>
      </c>
      <c r="K37" s="5">
        <f t="shared" si="0"/>
        <v>0.25</v>
      </c>
      <c r="L37" s="5">
        <f t="shared" si="1"/>
        <v>2500</v>
      </c>
      <c r="M37" s="16" t="s">
        <v>32</v>
      </c>
    </row>
    <row r="38" spans="1:13">
      <c r="A38" s="6">
        <v>44575</v>
      </c>
      <c r="B38" s="5" t="s">
        <v>46</v>
      </c>
      <c r="D38" s="5" t="s">
        <v>36</v>
      </c>
      <c r="E38" s="5">
        <v>10000</v>
      </c>
      <c r="F38" s="5" t="s">
        <v>10</v>
      </c>
      <c r="G38" s="5">
        <v>65.12</v>
      </c>
      <c r="H38" s="5">
        <v>64.900000000000006</v>
      </c>
      <c r="I38" s="5">
        <v>65.599999999999994</v>
      </c>
      <c r="J38" s="5">
        <v>65.23</v>
      </c>
      <c r="K38" s="5">
        <f t="shared" si="0"/>
        <v>0.10999999999999943</v>
      </c>
      <c r="L38" s="5">
        <f t="shared" si="1"/>
        <v>1099.9999999999943</v>
      </c>
      <c r="M38" s="16" t="s">
        <v>32</v>
      </c>
    </row>
    <row r="39" spans="1:13">
      <c r="A39" s="6">
        <v>44575</v>
      </c>
      <c r="B39" s="5" t="s">
        <v>39</v>
      </c>
      <c r="D39" s="5" t="s">
        <v>36</v>
      </c>
      <c r="E39" s="5">
        <v>10000</v>
      </c>
      <c r="F39" s="5" t="s">
        <v>10</v>
      </c>
      <c r="G39" s="5">
        <v>84.97</v>
      </c>
      <c r="H39" s="5">
        <v>84.74</v>
      </c>
      <c r="I39" s="5">
        <v>85.5</v>
      </c>
      <c r="J39" s="5">
        <v>85.17</v>
      </c>
      <c r="K39" s="5">
        <f t="shared" si="0"/>
        <v>0.20000000000000284</v>
      </c>
      <c r="L39" s="5">
        <f t="shared" si="1"/>
        <v>2000.0000000000284</v>
      </c>
      <c r="M39" s="16" t="s">
        <v>32</v>
      </c>
    </row>
    <row r="40" spans="1:13">
      <c r="A40" s="6">
        <v>44575</v>
      </c>
      <c r="B40" s="5" t="s">
        <v>43</v>
      </c>
      <c r="D40" s="5" t="s">
        <v>36</v>
      </c>
      <c r="E40" s="5">
        <v>10000</v>
      </c>
      <c r="F40" s="5" t="s">
        <v>10</v>
      </c>
      <c r="G40" s="5">
        <v>101.77</v>
      </c>
      <c r="H40" s="5">
        <v>101.57</v>
      </c>
      <c r="I40" s="5">
        <v>102.1</v>
      </c>
      <c r="J40" s="5">
        <v>101.89</v>
      </c>
      <c r="K40" s="5">
        <f t="shared" si="0"/>
        <v>0.12000000000000455</v>
      </c>
      <c r="L40" s="5">
        <f t="shared" si="1"/>
        <v>1200.0000000000455</v>
      </c>
      <c r="M40" s="16" t="s">
        <v>32</v>
      </c>
    </row>
    <row r="41" spans="1:13">
      <c r="A41" s="6">
        <v>44575</v>
      </c>
      <c r="B41" s="5" t="s">
        <v>56</v>
      </c>
      <c r="D41" s="5" t="s">
        <v>36</v>
      </c>
      <c r="E41" s="5">
        <v>50</v>
      </c>
      <c r="F41" s="5" t="s">
        <v>10</v>
      </c>
      <c r="G41" s="5">
        <v>14100</v>
      </c>
      <c r="H41" s="5">
        <v>14050</v>
      </c>
      <c r="I41" s="5">
        <v>14200</v>
      </c>
      <c r="J41" s="16">
        <v>14050</v>
      </c>
      <c r="K41" s="5">
        <f t="shared" si="0"/>
        <v>-50</v>
      </c>
      <c r="L41" s="5">
        <f t="shared" si="1"/>
        <v>-2500</v>
      </c>
      <c r="M41" s="16" t="s">
        <v>33</v>
      </c>
    </row>
    <row r="42" spans="1:13">
      <c r="A42" s="6">
        <v>44575</v>
      </c>
      <c r="B42" s="5" t="s">
        <v>20</v>
      </c>
      <c r="D42" s="5" t="s">
        <v>36</v>
      </c>
      <c r="E42" s="5">
        <v>5000</v>
      </c>
      <c r="F42" s="5" t="s">
        <v>10</v>
      </c>
      <c r="G42" s="5">
        <v>290.2</v>
      </c>
      <c r="H42" s="5">
        <v>289</v>
      </c>
      <c r="I42" s="5">
        <v>293</v>
      </c>
      <c r="J42" s="5">
        <v>292</v>
      </c>
      <c r="K42" s="5">
        <f t="shared" si="0"/>
        <v>1.8000000000000114</v>
      </c>
      <c r="L42" s="5">
        <f t="shared" si="1"/>
        <v>9000.0000000000564</v>
      </c>
      <c r="M42" s="16" t="s">
        <v>32</v>
      </c>
    </row>
    <row r="43" spans="1:13">
      <c r="A43" s="6">
        <v>44575</v>
      </c>
      <c r="B43" s="5" t="s">
        <v>41</v>
      </c>
      <c r="D43" s="5" t="s">
        <v>36</v>
      </c>
      <c r="E43" s="5">
        <v>5000</v>
      </c>
      <c r="F43" s="5" t="s">
        <v>12</v>
      </c>
      <c r="G43" s="5">
        <v>234.2</v>
      </c>
      <c r="H43" s="5">
        <v>235.5</v>
      </c>
      <c r="I43" s="5">
        <v>232</v>
      </c>
      <c r="J43" s="5">
        <v>235.5</v>
      </c>
      <c r="K43" s="5">
        <f t="shared" si="0"/>
        <v>-1.3000000000000114</v>
      </c>
      <c r="L43" s="5">
        <f t="shared" si="1"/>
        <v>-6500.0000000000564</v>
      </c>
      <c r="M43" s="16" t="s">
        <v>33</v>
      </c>
    </row>
    <row r="44" spans="1:13">
      <c r="A44" s="6">
        <v>44578</v>
      </c>
      <c r="B44" s="5" t="s">
        <v>46</v>
      </c>
      <c r="D44" s="5" t="s">
        <v>36</v>
      </c>
      <c r="E44" s="5">
        <v>10000</v>
      </c>
      <c r="F44" s="5" t="s">
        <v>10</v>
      </c>
      <c r="G44" s="5">
        <v>65</v>
      </c>
      <c r="H44" s="5">
        <v>64.8</v>
      </c>
      <c r="I44" s="5">
        <v>65.3</v>
      </c>
      <c r="J44" s="16">
        <v>65.09</v>
      </c>
      <c r="K44" s="5">
        <f t="shared" si="0"/>
        <v>9.0000000000003411E-2</v>
      </c>
      <c r="L44" s="5">
        <f t="shared" si="1"/>
        <v>900.00000000003411</v>
      </c>
      <c r="M44" s="16" t="s">
        <v>32</v>
      </c>
    </row>
    <row r="45" spans="1:13">
      <c r="A45" s="6">
        <v>44578</v>
      </c>
      <c r="B45" s="5" t="s">
        <v>39</v>
      </c>
      <c r="D45" s="5" t="s">
        <v>36</v>
      </c>
      <c r="E45" s="5">
        <v>10000</v>
      </c>
      <c r="F45" s="5" t="s">
        <v>12</v>
      </c>
      <c r="G45" s="5">
        <v>85</v>
      </c>
      <c r="H45" s="5">
        <v>85.22</v>
      </c>
      <c r="I45" s="5">
        <v>84.7</v>
      </c>
      <c r="J45" s="5">
        <v>84.9</v>
      </c>
      <c r="K45" s="5">
        <f t="shared" si="0"/>
        <v>9.9999999999994316E-2</v>
      </c>
      <c r="L45" s="5">
        <f t="shared" si="1"/>
        <v>999.99999999994316</v>
      </c>
      <c r="M45" s="16" t="s">
        <v>32</v>
      </c>
    </row>
    <row r="46" spans="1:13">
      <c r="A46" s="6">
        <v>44578</v>
      </c>
      <c r="B46" s="5" t="s">
        <v>43</v>
      </c>
      <c r="D46" s="5" t="s">
        <v>36</v>
      </c>
      <c r="E46" s="5">
        <v>10000</v>
      </c>
      <c r="F46" s="5" t="s">
        <v>12</v>
      </c>
      <c r="G46" s="5">
        <v>101.67</v>
      </c>
      <c r="H46" s="5">
        <v>101.87</v>
      </c>
      <c r="I46" s="5">
        <v>101.3</v>
      </c>
      <c r="J46" s="5">
        <v>101.64</v>
      </c>
      <c r="K46" s="5">
        <f t="shared" si="0"/>
        <v>3.0000000000001137E-2</v>
      </c>
      <c r="L46" s="5">
        <f t="shared" si="1"/>
        <v>300.00000000001137</v>
      </c>
      <c r="M46" s="16" t="s">
        <v>32</v>
      </c>
    </row>
    <row r="47" spans="1:13">
      <c r="A47" s="6">
        <v>44578</v>
      </c>
      <c r="B47" s="5" t="s">
        <v>37</v>
      </c>
      <c r="D47" s="5" t="s">
        <v>36</v>
      </c>
      <c r="E47" s="5">
        <v>10</v>
      </c>
      <c r="F47" s="5" t="s">
        <v>12</v>
      </c>
      <c r="G47" s="5">
        <v>62350</v>
      </c>
      <c r="H47" s="5">
        <v>62700</v>
      </c>
      <c r="I47" s="5">
        <v>61600</v>
      </c>
      <c r="J47" s="16">
        <v>62070</v>
      </c>
      <c r="K47" s="5">
        <f t="shared" si="0"/>
        <v>280</v>
      </c>
      <c r="L47" s="5">
        <f t="shared" si="1"/>
        <v>2800</v>
      </c>
      <c r="M47" s="16" t="s">
        <v>32</v>
      </c>
    </row>
    <row r="48" spans="1:13">
      <c r="A48" s="6">
        <v>44579</v>
      </c>
      <c r="B48" s="5" t="s">
        <v>46</v>
      </c>
      <c r="D48" s="5" t="s">
        <v>35</v>
      </c>
      <c r="E48" s="5">
        <v>10000</v>
      </c>
      <c r="F48" s="5" t="s">
        <v>10</v>
      </c>
      <c r="G48" s="5">
        <v>64.849999999999994</v>
      </c>
      <c r="H48" s="5">
        <v>64.650000000000006</v>
      </c>
      <c r="I48" s="5">
        <v>65.2</v>
      </c>
      <c r="J48" s="16">
        <v>65.064999999999998</v>
      </c>
      <c r="K48" s="5">
        <f t="shared" si="0"/>
        <v>0.21500000000000341</v>
      </c>
      <c r="L48" s="5">
        <f t="shared" si="1"/>
        <v>2150.0000000000341</v>
      </c>
      <c r="M48" s="16" t="s">
        <v>32</v>
      </c>
    </row>
    <row r="49" spans="1:13">
      <c r="A49" s="6">
        <v>44579</v>
      </c>
      <c r="B49" s="5" t="s">
        <v>43</v>
      </c>
      <c r="D49" s="5" t="s">
        <v>35</v>
      </c>
      <c r="E49" s="5">
        <v>10000</v>
      </c>
      <c r="F49" s="5" t="s">
        <v>10</v>
      </c>
      <c r="G49" s="5">
        <v>101.54</v>
      </c>
      <c r="H49" s="5">
        <v>101.34</v>
      </c>
      <c r="I49" s="5">
        <v>101.9</v>
      </c>
      <c r="J49" s="16">
        <v>101.64</v>
      </c>
      <c r="K49" s="5">
        <f t="shared" si="0"/>
        <v>9.9999999999994316E-2</v>
      </c>
      <c r="L49" s="5">
        <f t="shared" si="1"/>
        <v>999.99999999994316</v>
      </c>
      <c r="M49" s="16" t="s">
        <v>32</v>
      </c>
    </row>
    <row r="50" spans="1:13">
      <c r="A50" s="6">
        <v>44579</v>
      </c>
      <c r="B50" s="5" t="s">
        <v>96</v>
      </c>
      <c r="D50" s="5" t="s">
        <v>35</v>
      </c>
      <c r="E50" s="5">
        <v>10000</v>
      </c>
      <c r="F50" s="16" t="s">
        <v>10</v>
      </c>
      <c r="G50" s="5">
        <v>0.1</v>
      </c>
      <c r="H50" s="5">
        <v>0.06</v>
      </c>
      <c r="I50" s="5">
        <v>0.2</v>
      </c>
      <c r="J50" s="16">
        <v>0.2</v>
      </c>
      <c r="K50" s="5">
        <f t="shared" si="0"/>
        <v>0.1</v>
      </c>
      <c r="L50" s="5">
        <f t="shared" si="1"/>
        <v>1000</v>
      </c>
      <c r="M50" s="16" t="s">
        <v>32</v>
      </c>
    </row>
    <row r="51" spans="1:13">
      <c r="A51" s="6">
        <v>44579</v>
      </c>
      <c r="B51" s="5" t="s">
        <v>39</v>
      </c>
      <c r="D51" s="5" t="s">
        <v>35</v>
      </c>
      <c r="E51" s="5">
        <v>10000</v>
      </c>
      <c r="F51" s="5" t="s">
        <v>10</v>
      </c>
      <c r="G51" s="5">
        <v>84.96</v>
      </c>
      <c r="H51" s="5">
        <v>84.76</v>
      </c>
      <c r="I51" s="5">
        <v>85.3</v>
      </c>
      <c r="J51" s="16">
        <v>85.07</v>
      </c>
      <c r="K51" s="5">
        <f t="shared" si="0"/>
        <v>0.10999999999999943</v>
      </c>
      <c r="L51" s="5">
        <f t="shared" si="1"/>
        <v>1099.9999999999943</v>
      </c>
      <c r="M51" s="16" t="s">
        <v>32</v>
      </c>
    </row>
    <row r="52" spans="1:13">
      <c r="A52" s="6">
        <v>44579</v>
      </c>
      <c r="B52" s="5" t="s">
        <v>42</v>
      </c>
      <c r="D52" s="5" t="s">
        <v>36</v>
      </c>
      <c r="E52" s="5">
        <v>20</v>
      </c>
      <c r="F52" s="5" t="s">
        <v>12</v>
      </c>
      <c r="G52" s="5">
        <v>47900</v>
      </c>
      <c r="H52" s="5">
        <v>48050</v>
      </c>
      <c r="I52" s="5">
        <v>47700</v>
      </c>
      <c r="J52" s="16">
        <v>47790</v>
      </c>
      <c r="K52" s="5">
        <f t="shared" si="0"/>
        <v>110</v>
      </c>
      <c r="L52" s="5">
        <f t="shared" si="1"/>
        <v>2200</v>
      </c>
      <c r="M52" s="16" t="s">
        <v>32</v>
      </c>
    </row>
    <row r="53" spans="1:13">
      <c r="A53" s="6">
        <v>44580</v>
      </c>
      <c r="B53" s="5" t="s">
        <v>44</v>
      </c>
      <c r="D53" s="5" t="s">
        <v>36</v>
      </c>
      <c r="E53" s="5">
        <v>10000</v>
      </c>
      <c r="F53" s="5" t="s">
        <v>10</v>
      </c>
      <c r="G53" s="5">
        <v>74.790000000000006</v>
      </c>
      <c r="H53" s="5" t="s">
        <v>97</v>
      </c>
      <c r="I53" s="5">
        <v>75</v>
      </c>
      <c r="J53" s="16">
        <v>74.680000000000007</v>
      </c>
      <c r="K53" s="5">
        <f t="shared" si="0"/>
        <v>-0.10999999999999943</v>
      </c>
      <c r="L53" s="5">
        <f t="shared" si="1"/>
        <v>-1099.9999999999943</v>
      </c>
      <c r="M53" s="16" t="s">
        <v>33</v>
      </c>
    </row>
    <row r="54" spans="1:13">
      <c r="A54" s="6">
        <v>44580</v>
      </c>
      <c r="B54" s="5" t="s">
        <v>46</v>
      </c>
      <c r="D54" s="5" t="s">
        <v>36</v>
      </c>
      <c r="E54" s="5">
        <v>10000</v>
      </c>
      <c r="F54" s="5" t="s">
        <v>10</v>
      </c>
      <c r="G54" s="5">
        <v>65.25</v>
      </c>
      <c r="H54" s="5">
        <v>65.099999999999994</v>
      </c>
      <c r="I54" s="5">
        <v>65.599999999999994</v>
      </c>
      <c r="J54" s="16">
        <v>65.150000000000006</v>
      </c>
      <c r="K54" s="5">
        <f t="shared" si="0"/>
        <v>-9.9999999999994316E-2</v>
      </c>
      <c r="L54" s="5">
        <f t="shared" si="1"/>
        <v>-999.99999999994316</v>
      </c>
      <c r="M54" s="16" t="s">
        <v>33</v>
      </c>
    </row>
    <row r="55" spans="1:13">
      <c r="A55" s="6">
        <v>44580</v>
      </c>
      <c r="B55" s="5" t="s">
        <v>94</v>
      </c>
      <c r="D55" s="5" t="s">
        <v>35</v>
      </c>
      <c r="E55" s="5">
        <v>10000</v>
      </c>
      <c r="F55" s="5" t="s">
        <v>10</v>
      </c>
      <c r="G55" s="5">
        <v>0.06</v>
      </c>
      <c r="H55" s="5">
        <v>0.02</v>
      </c>
      <c r="I55" s="5">
        <v>0.2</v>
      </c>
      <c r="J55" s="16">
        <v>0.02</v>
      </c>
      <c r="K55" s="5">
        <f t="shared" si="0"/>
        <v>-3.9999999999999994E-2</v>
      </c>
      <c r="L55" s="5">
        <f t="shared" si="1"/>
        <v>-399.99999999999994</v>
      </c>
      <c r="M55" s="16" t="s">
        <v>33</v>
      </c>
    </row>
    <row r="56" spans="1:13">
      <c r="A56" s="6">
        <v>44580</v>
      </c>
      <c r="B56" s="5" t="s">
        <v>43</v>
      </c>
      <c r="D56" s="5" t="s">
        <v>36</v>
      </c>
      <c r="E56" s="5">
        <v>10000</v>
      </c>
      <c r="F56" s="5" t="s">
        <v>10</v>
      </c>
      <c r="G56" s="5">
        <v>101.62</v>
      </c>
      <c r="H56" s="5">
        <v>101.47</v>
      </c>
      <c r="I56" s="5">
        <v>102</v>
      </c>
      <c r="J56" s="16">
        <v>101.47</v>
      </c>
      <c r="K56" s="5">
        <f t="shared" si="0"/>
        <v>-0.15000000000000568</v>
      </c>
      <c r="L56" s="5">
        <f t="shared" si="1"/>
        <v>-1500.0000000000568</v>
      </c>
      <c r="M56" s="16" t="s">
        <v>33</v>
      </c>
    </row>
    <row r="57" spans="1:13">
      <c r="A57" s="6">
        <v>44580</v>
      </c>
      <c r="B57" s="5" t="s">
        <v>42</v>
      </c>
      <c r="D57" s="5" t="s">
        <v>35</v>
      </c>
      <c r="E57" s="5">
        <v>20</v>
      </c>
      <c r="F57" s="5" t="s">
        <v>10</v>
      </c>
      <c r="G57" s="5">
        <v>48100</v>
      </c>
      <c r="H57" s="5">
        <v>47900</v>
      </c>
      <c r="I57" s="5">
        <v>48500</v>
      </c>
      <c r="J57" s="16">
        <v>48400</v>
      </c>
      <c r="K57" s="5">
        <f t="shared" si="0"/>
        <v>300</v>
      </c>
      <c r="L57" s="5">
        <f t="shared" si="1"/>
        <v>6000</v>
      </c>
      <c r="M57" s="16" t="s">
        <v>32</v>
      </c>
    </row>
    <row r="58" spans="1:13">
      <c r="A58" s="6">
        <v>44581</v>
      </c>
      <c r="B58" s="5" t="s">
        <v>43</v>
      </c>
      <c r="D58" s="5" t="s">
        <v>36</v>
      </c>
      <c r="E58" s="5">
        <v>10000</v>
      </c>
      <c r="F58" s="5" t="s">
        <v>12</v>
      </c>
      <c r="G58" s="5">
        <v>101.45</v>
      </c>
      <c r="H58" s="5">
        <v>101.6</v>
      </c>
      <c r="I58" s="5">
        <v>101.1</v>
      </c>
      <c r="J58" s="16">
        <v>101.43</v>
      </c>
      <c r="K58" s="5">
        <f t="shared" si="0"/>
        <v>1.9999999999996021E-2</v>
      </c>
      <c r="L58" s="5">
        <f t="shared" si="1"/>
        <v>199.99999999996021</v>
      </c>
      <c r="M58" s="16" t="s">
        <v>32</v>
      </c>
    </row>
    <row r="59" spans="1:13">
      <c r="A59" s="6">
        <v>44581</v>
      </c>
      <c r="B59" s="5" t="s">
        <v>46</v>
      </c>
      <c r="D59" s="5" t="s">
        <v>35</v>
      </c>
      <c r="E59" s="5">
        <v>10000</v>
      </c>
      <c r="F59" s="5" t="s">
        <v>10</v>
      </c>
      <c r="G59" s="5">
        <v>65.069999999999993</v>
      </c>
      <c r="H59" s="5">
        <v>64.8</v>
      </c>
      <c r="I59" s="5">
        <v>65.400000000000006</v>
      </c>
      <c r="J59" s="16">
        <v>65.28</v>
      </c>
      <c r="K59" s="5">
        <f t="shared" si="0"/>
        <v>0.21000000000000796</v>
      </c>
      <c r="L59" s="5">
        <f t="shared" si="1"/>
        <v>2100.0000000000796</v>
      </c>
      <c r="M59" s="16" t="s">
        <v>32</v>
      </c>
    </row>
    <row r="60" spans="1:13">
      <c r="A60" s="6">
        <v>44581</v>
      </c>
      <c r="B60" s="5" t="s">
        <v>39</v>
      </c>
      <c r="D60" s="5" t="s">
        <v>35</v>
      </c>
      <c r="E60" s="5">
        <v>10000</v>
      </c>
      <c r="F60" s="5" t="s">
        <v>10</v>
      </c>
      <c r="G60" s="5">
        <v>84.55</v>
      </c>
      <c r="H60" s="5">
        <v>84.4</v>
      </c>
      <c r="I60" s="5">
        <v>85</v>
      </c>
      <c r="J60" s="16">
        <v>84.46</v>
      </c>
      <c r="K60" s="5">
        <f t="shared" si="0"/>
        <v>-9.0000000000003411E-2</v>
      </c>
      <c r="L60" s="5">
        <f t="shared" si="1"/>
        <v>-900.00000000003411</v>
      </c>
      <c r="M60" s="16" t="s">
        <v>33</v>
      </c>
    </row>
    <row r="61" spans="1:13">
      <c r="A61" s="6">
        <v>44581</v>
      </c>
      <c r="B61" s="5" t="s">
        <v>14</v>
      </c>
      <c r="D61" s="5" t="s">
        <v>36</v>
      </c>
      <c r="E61" s="5">
        <v>5000</v>
      </c>
      <c r="F61" s="5" t="s">
        <v>10</v>
      </c>
      <c r="G61" s="5">
        <v>186.1</v>
      </c>
      <c r="H61" s="5">
        <v>184.7</v>
      </c>
      <c r="I61" s="5">
        <v>189</v>
      </c>
      <c r="J61" s="16">
        <v>187</v>
      </c>
      <c r="K61" s="5">
        <f t="shared" si="0"/>
        <v>0.90000000000000568</v>
      </c>
      <c r="L61" s="5">
        <f t="shared" si="1"/>
        <v>4500.0000000000282</v>
      </c>
      <c r="M61" s="16" t="s">
        <v>32</v>
      </c>
    </row>
    <row r="62" spans="1:13">
      <c r="A62" s="6">
        <v>44581</v>
      </c>
      <c r="B62" s="5" t="s">
        <v>17</v>
      </c>
      <c r="D62" s="5" t="s">
        <v>36</v>
      </c>
      <c r="E62" s="5">
        <v>2500</v>
      </c>
      <c r="F62" s="5" t="s">
        <v>10</v>
      </c>
      <c r="G62" s="5">
        <v>753.5</v>
      </c>
      <c r="H62" s="5">
        <v>750</v>
      </c>
      <c r="I62" s="5">
        <v>765</v>
      </c>
      <c r="J62" s="16">
        <v>757</v>
      </c>
      <c r="K62" s="5">
        <f t="shared" si="0"/>
        <v>3.5</v>
      </c>
      <c r="L62" s="5">
        <f t="shared" si="1"/>
        <v>8750</v>
      </c>
      <c r="M62" s="16" t="s">
        <v>32</v>
      </c>
    </row>
    <row r="63" spans="1:13">
      <c r="A63" s="6">
        <v>44581</v>
      </c>
      <c r="B63" s="5" t="s">
        <v>42</v>
      </c>
      <c r="D63" s="5" t="s">
        <v>35</v>
      </c>
      <c r="E63" s="5">
        <v>20</v>
      </c>
      <c r="F63" s="5" t="s">
        <v>10</v>
      </c>
      <c r="G63" s="5">
        <v>48430</v>
      </c>
      <c r="H63" s="5">
        <v>48280</v>
      </c>
      <c r="I63" s="5">
        <v>48700</v>
      </c>
      <c r="J63" s="16">
        <v>48480</v>
      </c>
      <c r="K63" s="5">
        <f t="shared" si="0"/>
        <v>50</v>
      </c>
      <c r="L63" s="5">
        <f t="shared" si="1"/>
        <v>1000</v>
      </c>
      <c r="M63" s="16" t="s">
        <v>32</v>
      </c>
    </row>
    <row r="64" spans="1:13">
      <c r="A64" s="6">
        <v>44582</v>
      </c>
      <c r="B64" s="5" t="s">
        <v>46</v>
      </c>
      <c r="D64" s="5" t="s">
        <v>36</v>
      </c>
      <c r="E64" s="5">
        <v>10000</v>
      </c>
      <c r="F64" s="5" t="s">
        <v>10</v>
      </c>
      <c r="G64" s="5">
        <v>65.55</v>
      </c>
      <c r="H64" s="5">
        <v>65.400000000000006</v>
      </c>
      <c r="I64" s="5">
        <v>66</v>
      </c>
      <c r="J64" s="16">
        <v>65.400000000000006</v>
      </c>
      <c r="K64" s="5">
        <f t="shared" si="0"/>
        <v>-0.14999999999999147</v>
      </c>
      <c r="L64" s="5">
        <f t="shared" si="1"/>
        <v>-1499.9999999999147</v>
      </c>
      <c r="M64" s="16" t="s">
        <v>33</v>
      </c>
    </row>
    <row r="65" spans="1:13">
      <c r="A65" s="6">
        <v>44582</v>
      </c>
      <c r="B65" s="5" t="s">
        <v>39</v>
      </c>
      <c r="D65" s="5" t="s">
        <v>35</v>
      </c>
      <c r="E65" s="5">
        <v>10000</v>
      </c>
      <c r="F65" s="5" t="s">
        <v>12</v>
      </c>
      <c r="G65" s="5">
        <v>84.43</v>
      </c>
      <c r="H65" s="5">
        <v>84.7</v>
      </c>
      <c r="I65" s="5">
        <v>84.2</v>
      </c>
      <c r="J65" s="16">
        <v>84.32</v>
      </c>
      <c r="K65" s="5">
        <f t="shared" si="0"/>
        <v>0.11000000000001364</v>
      </c>
      <c r="L65" s="5">
        <f t="shared" si="1"/>
        <v>1100.0000000001364</v>
      </c>
      <c r="M65" s="16" t="s">
        <v>32</v>
      </c>
    </row>
    <row r="66" spans="1:13">
      <c r="A66" s="6">
        <v>44582</v>
      </c>
      <c r="B66" s="5" t="s">
        <v>17</v>
      </c>
      <c r="D66" s="5" t="s">
        <v>36</v>
      </c>
      <c r="E66" s="5">
        <v>2500</v>
      </c>
      <c r="F66" s="5" t="s">
        <v>10</v>
      </c>
      <c r="G66" s="5">
        <v>753.5</v>
      </c>
      <c r="H66" s="5">
        <v>749</v>
      </c>
      <c r="I66" s="5">
        <v>765</v>
      </c>
      <c r="J66" s="16">
        <v>755.2</v>
      </c>
      <c r="K66" s="5">
        <f t="shared" si="0"/>
        <v>1.7000000000000455</v>
      </c>
      <c r="L66" s="5">
        <f t="shared" si="1"/>
        <v>4250.0000000001137</v>
      </c>
      <c r="M66" s="16" t="s">
        <v>32</v>
      </c>
    </row>
    <row r="67" spans="1:13">
      <c r="A67" s="6">
        <v>44585</v>
      </c>
      <c r="B67" s="5" t="s">
        <v>46</v>
      </c>
      <c r="D67" s="5" t="s">
        <v>36</v>
      </c>
      <c r="E67" s="5">
        <v>10000</v>
      </c>
      <c r="F67" s="5" t="s">
        <v>12</v>
      </c>
      <c r="G67" s="5">
        <v>65.52</v>
      </c>
      <c r="H67" s="5">
        <v>65.7</v>
      </c>
      <c r="I67" s="5">
        <v>65.099999999999994</v>
      </c>
      <c r="J67" s="16">
        <v>65.7</v>
      </c>
      <c r="K67" s="5">
        <f t="shared" ref="K67:K89" si="2">IF(F67="BUY",J67-G67,G67-J67)</f>
        <v>-0.18000000000000682</v>
      </c>
      <c r="L67" s="5">
        <f t="shared" ref="L67:L89" si="3">(K67*E67)</f>
        <v>-1800.0000000000682</v>
      </c>
      <c r="M67" s="16" t="s">
        <v>33</v>
      </c>
    </row>
    <row r="68" spans="1:13">
      <c r="A68" s="6">
        <v>44585</v>
      </c>
      <c r="B68" s="5" t="s">
        <v>42</v>
      </c>
      <c r="D68" s="5" t="s">
        <v>36</v>
      </c>
      <c r="E68" s="5">
        <v>20</v>
      </c>
      <c r="F68" s="5" t="s">
        <v>12</v>
      </c>
      <c r="G68" s="5">
        <v>48500</v>
      </c>
      <c r="H68" s="5">
        <v>48700</v>
      </c>
      <c r="I68" s="5">
        <v>48200</v>
      </c>
      <c r="J68" s="16">
        <v>48370</v>
      </c>
      <c r="K68" s="5">
        <f t="shared" si="2"/>
        <v>130</v>
      </c>
      <c r="L68" s="5">
        <f t="shared" si="3"/>
        <v>2600</v>
      </c>
      <c r="M68" s="16" t="s">
        <v>32</v>
      </c>
    </row>
    <row r="69" spans="1:13">
      <c r="A69" s="6">
        <v>44586</v>
      </c>
      <c r="B69" s="5" t="s">
        <v>46</v>
      </c>
      <c r="D69" s="5" t="s">
        <v>35</v>
      </c>
      <c r="E69" s="5">
        <v>10000</v>
      </c>
      <c r="F69" s="5" t="s">
        <v>12</v>
      </c>
      <c r="G69" s="5">
        <v>65.650000000000006</v>
      </c>
      <c r="H69" s="5">
        <v>65.8</v>
      </c>
      <c r="I69" s="5">
        <v>65.2</v>
      </c>
      <c r="J69" s="16">
        <v>65.56</v>
      </c>
      <c r="K69" s="5">
        <f t="shared" si="2"/>
        <v>9.0000000000003411E-2</v>
      </c>
      <c r="L69" s="5">
        <f t="shared" si="3"/>
        <v>900.00000000003411</v>
      </c>
      <c r="M69" s="16" t="s">
        <v>32</v>
      </c>
    </row>
    <row r="70" spans="1:13">
      <c r="A70" s="6">
        <v>44586</v>
      </c>
      <c r="B70" s="5" t="s">
        <v>43</v>
      </c>
      <c r="D70" s="5" t="s">
        <v>35</v>
      </c>
      <c r="E70" s="5">
        <v>10000</v>
      </c>
      <c r="F70" s="5" t="s">
        <v>10</v>
      </c>
      <c r="G70" s="5">
        <v>100.7</v>
      </c>
      <c r="H70" s="5">
        <v>100.5</v>
      </c>
      <c r="I70" s="5">
        <v>101.2</v>
      </c>
      <c r="J70" s="16">
        <v>100.8</v>
      </c>
      <c r="K70" s="5">
        <f t="shared" si="2"/>
        <v>9.9999999999994316E-2</v>
      </c>
      <c r="L70" s="5">
        <f t="shared" si="3"/>
        <v>999.99999999994316</v>
      </c>
      <c r="M70" s="16" t="s">
        <v>32</v>
      </c>
    </row>
    <row r="71" spans="1:13">
      <c r="A71" s="6">
        <v>44586</v>
      </c>
      <c r="B71" s="5" t="s">
        <v>39</v>
      </c>
      <c r="D71" s="5" t="s">
        <v>35</v>
      </c>
      <c r="E71" s="5">
        <v>10000</v>
      </c>
      <c r="F71" s="5" t="s">
        <v>10</v>
      </c>
      <c r="G71" s="5">
        <v>84.5</v>
      </c>
      <c r="H71" s="5">
        <v>84.28</v>
      </c>
      <c r="I71" s="5">
        <v>84.8</v>
      </c>
      <c r="J71" s="16">
        <v>84.61</v>
      </c>
      <c r="K71" s="5">
        <f t="shared" si="2"/>
        <v>0.10999999999999943</v>
      </c>
      <c r="L71" s="5">
        <f t="shared" si="3"/>
        <v>1099.9999999999943</v>
      </c>
      <c r="M71" s="16" t="s">
        <v>32</v>
      </c>
    </row>
    <row r="72" spans="1:13">
      <c r="A72" s="6">
        <v>44586</v>
      </c>
      <c r="B72" s="5" t="s">
        <v>61</v>
      </c>
      <c r="D72" s="5" t="s">
        <v>36</v>
      </c>
      <c r="E72" s="5">
        <v>50</v>
      </c>
      <c r="F72" s="5" t="s">
        <v>12</v>
      </c>
      <c r="G72" s="5">
        <v>18100</v>
      </c>
      <c r="H72" s="5">
        <v>18200</v>
      </c>
      <c r="I72" s="5">
        <v>17850</v>
      </c>
      <c r="J72" s="16">
        <v>18050</v>
      </c>
      <c r="K72" s="5">
        <f t="shared" si="2"/>
        <v>50</v>
      </c>
      <c r="L72" s="5">
        <f t="shared" si="3"/>
        <v>2500</v>
      </c>
      <c r="M72" s="16" t="s">
        <v>32</v>
      </c>
    </row>
    <row r="73" spans="1:13">
      <c r="A73" s="6">
        <v>44586</v>
      </c>
      <c r="B73" s="5" t="s">
        <v>42</v>
      </c>
      <c r="D73" s="5" t="s">
        <v>36</v>
      </c>
      <c r="E73" s="5">
        <v>20</v>
      </c>
      <c r="F73" s="5" t="s">
        <v>10</v>
      </c>
      <c r="G73" s="5">
        <v>48700</v>
      </c>
      <c r="H73" s="5">
        <v>48500</v>
      </c>
      <c r="I73" s="5">
        <v>48950</v>
      </c>
      <c r="J73" s="16">
        <v>48820</v>
      </c>
      <c r="K73" s="5">
        <f t="shared" si="2"/>
        <v>120</v>
      </c>
      <c r="L73" s="5">
        <f t="shared" si="3"/>
        <v>2400</v>
      </c>
      <c r="M73" s="16" t="s">
        <v>32</v>
      </c>
    </row>
    <row r="74" spans="1:13">
      <c r="A74" s="6">
        <v>44588</v>
      </c>
      <c r="B74" s="5" t="s">
        <v>39</v>
      </c>
      <c r="D74" s="5" t="s">
        <v>36</v>
      </c>
      <c r="E74" s="5">
        <v>10000</v>
      </c>
      <c r="F74" s="5" t="s">
        <v>10</v>
      </c>
      <c r="G74" s="5">
        <v>84.65</v>
      </c>
      <c r="H74" s="5">
        <v>84.5</v>
      </c>
      <c r="I74" s="5">
        <v>85</v>
      </c>
      <c r="J74" s="16">
        <v>84.5</v>
      </c>
      <c r="K74" s="5">
        <f t="shared" si="2"/>
        <v>-0.15000000000000568</v>
      </c>
      <c r="L74" s="5">
        <f t="shared" si="3"/>
        <v>-1500.0000000000568</v>
      </c>
      <c r="M74" s="16" t="s">
        <v>33</v>
      </c>
    </row>
    <row r="75" spans="1:13">
      <c r="A75" s="6">
        <v>44588</v>
      </c>
      <c r="B75" s="5" t="s">
        <v>43</v>
      </c>
      <c r="D75" s="5" t="s">
        <v>36</v>
      </c>
      <c r="E75" s="5">
        <v>10000</v>
      </c>
      <c r="F75" s="5" t="s">
        <v>10</v>
      </c>
      <c r="G75" s="5">
        <v>100.3</v>
      </c>
      <c r="H75" s="5">
        <v>100.06</v>
      </c>
      <c r="I75" s="5">
        <v>100.6</v>
      </c>
      <c r="J75" s="16">
        <v>100.39</v>
      </c>
      <c r="K75" s="5">
        <f t="shared" si="2"/>
        <v>9.0000000000003411E-2</v>
      </c>
      <c r="L75" s="5">
        <f t="shared" si="3"/>
        <v>900.00000000003411</v>
      </c>
      <c r="M75" s="16" t="s">
        <v>32</v>
      </c>
    </row>
    <row r="76" spans="1:13">
      <c r="A76" s="6">
        <v>44588</v>
      </c>
      <c r="B76" s="5" t="s">
        <v>37</v>
      </c>
      <c r="D76" s="5" t="s">
        <v>36</v>
      </c>
      <c r="E76" s="5">
        <v>10</v>
      </c>
      <c r="F76" s="5" t="s">
        <v>10</v>
      </c>
      <c r="G76" s="5">
        <v>63200</v>
      </c>
      <c r="H76" s="5">
        <v>62900</v>
      </c>
      <c r="I76" s="5">
        <v>63800</v>
      </c>
      <c r="J76" s="16">
        <v>62950</v>
      </c>
      <c r="K76" s="5">
        <f t="shared" si="2"/>
        <v>-250</v>
      </c>
      <c r="L76" s="5">
        <f t="shared" si="3"/>
        <v>-2500</v>
      </c>
      <c r="M76" s="16" t="s">
        <v>33</v>
      </c>
    </row>
    <row r="77" spans="1:13">
      <c r="A77" s="6">
        <v>44589</v>
      </c>
      <c r="B77" s="5" t="s">
        <v>43</v>
      </c>
      <c r="D77" s="5" t="s">
        <v>36</v>
      </c>
      <c r="E77" s="5">
        <v>10000</v>
      </c>
      <c r="F77" s="5" t="s">
        <v>12</v>
      </c>
      <c r="G77" s="5">
        <v>100.92</v>
      </c>
      <c r="H77" s="5">
        <v>101.12</v>
      </c>
      <c r="I77" s="5">
        <v>100.6</v>
      </c>
      <c r="J77" s="16">
        <v>100.66</v>
      </c>
      <c r="K77" s="5">
        <f t="shared" si="2"/>
        <v>0.26000000000000512</v>
      </c>
      <c r="L77" s="5">
        <f t="shared" si="3"/>
        <v>2600.0000000000509</v>
      </c>
      <c r="M77" s="16" t="s">
        <v>32</v>
      </c>
    </row>
    <row r="78" spans="1:13">
      <c r="A78" s="6">
        <v>44589</v>
      </c>
      <c r="B78" s="5" t="s">
        <v>39</v>
      </c>
      <c r="D78" s="5" t="s">
        <v>36</v>
      </c>
      <c r="E78" s="5">
        <v>10000</v>
      </c>
      <c r="F78" s="5" t="s">
        <v>12</v>
      </c>
      <c r="G78" s="5">
        <v>83.9</v>
      </c>
      <c r="H78" s="5">
        <v>84.1</v>
      </c>
      <c r="I78" s="5">
        <v>83.7</v>
      </c>
      <c r="J78" s="16">
        <v>83.93</v>
      </c>
      <c r="K78" s="5">
        <f t="shared" si="2"/>
        <v>-3.0000000000001137E-2</v>
      </c>
      <c r="L78" s="5">
        <f t="shared" si="3"/>
        <v>-300.00000000001137</v>
      </c>
      <c r="M78" s="16" t="s">
        <v>33</v>
      </c>
    </row>
    <row r="79" spans="1:13">
      <c r="A79" s="6">
        <v>44589</v>
      </c>
      <c r="B79" s="5" t="s">
        <v>98</v>
      </c>
      <c r="D79" s="5" t="s">
        <v>35</v>
      </c>
      <c r="E79" s="5">
        <v>10000</v>
      </c>
      <c r="F79" s="5" t="s">
        <v>10</v>
      </c>
      <c r="G79" s="5">
        <v>0.38500000000000001</v>
      </c>
      <c r="H79" s="5">
        <v>0.28000000000000003</v>
      </c>
      <c r="I79" s="5">
        <v>0.6</v>
      </c>
      <c r="J79" s="16">
        <v>0.53500000000000003</v>
      </c>
      <c r="K79" s="5">
        <f t="shared" si="2"/>
        <v>0.15000000000000002</v>
      </c>
      <c r="L79" s="5">
        <f t="shared" si="3"/>
        <v>1500.0000000000002</v>
      </c>
      <c r="M79" s="16" t="s">
        <v>32</v>
      </c>
    </row>
    <row r="80" spans="1:13">
      <c r="A80" s="6">
        <v>44589</v>
      </c>
      <c r="B80" s="5" t="s">
        <v>41</v>
      </c>
      <c r="D80" s="5" t="s">
        <v>36</v>
      </c>
      <c r="E80" s="5">
        <v>5000</v>
      </c>
      <c r="F80" s="5" t="s">
        <v>12</v>
      </c>
      <c r="G80" s="5">
        <v>247.85</v>
      </c>
      <c r="H80" s="5">
        <v>249.3</v>
      </c>
      <c r="I80" s="5">
        <v>245</v>
      </c>
      <c r="J80" s="16">
        <v>247.15</v>
      </c>
      <c r="K80" s="5">
        <f t="shared" si="2"/>
        <v>0.69999999999998863</v>
      </c>
      <c r="L80" s="5">
        <f t="shared" si="3"/>
        <v>3499.9999999999432</v>
      </c>
      <c r="M80" s="16" t="s">
        <v>32</v>
      </c>
    </row>
    <row r="81" spans="1:13">
      <c r="A81" s="6">
        <v>44589</v>
      </c>
      <c r="B81" s="5" t="s">
        <v>61</v>
      </c>
      <c r="D81" s="5" t="s">
        <v>35</v>
      </c>
      <c r="E81" s="5">
        <v>50</v>
      </c>
      <c r="F81" s="5" t="s">
        <v>12</v>
      </c>
      <c r="G81" s="5">
        <v>18100</v>
      </c>
      <c r="H81" s="5">
        <v>18240</v>
      </c>
      <c r="I81" s="5">
        <v>17900</v>
      </c>
      <c r="J81" s="16">
        <v>18000</v>
      </c>
      <c r="K81" s="5">
        <f t="shared" si="2"/>
        <v>100</v>
      </c>
      <c r="L81" s="5">
        <f t="shared" si="3"/>
        <v>5000</v>
      </c>
      <c r="M81" s="16" t="s">
        <v>32</v>
      </c>
    </row>
    <row r="82" spans="1:13">
      <c r="A82" s="6">
        <v>44592</v>
      </c>
      <c r="B82" s="5" t="s">
        <v>43</v>
      </c>
      <c r="D82" s="5" t="s">
        <v>35</v>
      </c>
      <c r="E82" s="5">
        <v>10000</v>
      </c>
      <c r="F82" s="5" t="s">
        <v>12</v>
      </c>
      <c r="G82" s="5">
        <v>100.87</v>
      </c>
      <c r="H82" s="5">
        <v>101.13</v>
      </c>
      <c r="I82" s="5">
        <v>100.5</v>
      </c>
      <c r="J82" s="16">
        <v>100.7</v>
      </c>
      <c r="K82" s="5">
        <f t="shared" si="2"/>
        <v>0.17000000000000171</v>
      </c>
      <c r="L82" s="5">
        <f t="shared" si="3"/>
        <v>1700.0000000000171</v>
      </c>
      <c r="M82" s="16" t="s">
        <v>32</v>
      </c>
    </row>
    <row r="83" spans="1:13">
      <c r="A83" s="6">
        <v>44592</v>
      </c>
      <c r="B83" s="5" t="s">
        <v>46</v>
      </c>
      <c r="D83" s="5" t="s">
        <v>35</v>
      </c>
      <c r="E83" s="5">
        <v>10000</v>
      </c>
      <c r="F83" s="5" t="s">
        <v>12</v>
      </c>
      <c r="G83" s="5">
        <v>65.12</v>
      </c>
      <c r="H83" s="5">
        <v>65.349999999999994</v>
      </c>
      <c r="I83" s="5">
        <v>64.8</v>
      </c>
      <c r="J83" s="16">
        <v>65.03</v>
      </c>
      <c r="K83" s="5">
        <f t="shared" si="2"/>
        <v>9.0000000000003411E-2</v>
      </c>
      <c r="L83" s="5">
        <f t="shared" si="3"/>
        <v>900.00000000003411</v>
      </c>
      <c r="M83" s="16" t="s">
        <v>32</v>
      </c>
    </row>
    <row r="84" spans="1:13">
      <c r="A84" s="6">
        <v>44592</v>
      </c>
      <c r="B84" s="5" t="s">
        <v>39</v>
      </c>
      <c r="D84" s="5" t="s">
        <v>39</v>
      </c>
      <c r="E84" s="5">
        <v>10000</v>
      </c>
      <c r="F84" s="5" t="s">
        <v>12</v>
      </c>
      <c r="G84" s="5">
        <v>83.97</v>
      </c>
      <c r="H84" s="5">
        <v>84.2</v>
      </c>
      <c r="I84" s="5">
        <v>83.7</v>
      </c>
      <c r="J84" s="16">
        <v>83.84</v>
      </c>
      <c r="K84" s="5">
        <f t="shared" si="2"/>
        <v>0.12999999999999545</v>
      </c>
      <c r="L84" s="5">
        <f t="shared" si="3"/>
        <v>1299.9999999999545</v>
      </c>
      <c r="M84" s="16" t="s">
        <v>32</v>
      </c>
    </row>
    <row r="85" spans="1:13">
      <c r="A85" s="6">
        <v>44592</v>
      </c>
      <c r="B85" s="5" t="s">
        <v>38</v>
      </c>
      <c r="D85" s="5" t="s">
        <v>35</v>
      </c>
      <c r="E85" s="5">
        <v>100</v>
      </c>
      <c r="F85" s="5" t="s">
        <v>12</v>
      </c>
      <c r="G85" s="5">
        <v>6560</v>
      </c>
      <c r="H85" s="5">
        <v>6630</v>
      </c>
      <c r="I85" s="5">
        <v>6450</v>
      </c>
      <c r="J85" s="16">
        <v>6510</v>
      </c>
      <c r="K85" s="5">
        <f t="shared" si="2"/>
        <v>50</v>
      </c>
      <c r="L85" s="5">
        <f t="shared" si="3"/>
        <v>5000</v>
      </c>
      <c r="M85" s="16" t="s">
        <v>68</v>
      </c>
    </row>
    <row r="86" spans="1:13">
      <c r="A86" s="6">
        <v>44592</v>
      </c>
      <c r="B86" s="5" t="s">
        <v>41</v>
      </c>
      <c r="D86" s="5" t="s">
        <v>36</v>
      </c>
      <c r="E86" s="5">
        <v>5000</v>
      </c>
      <c r="F86" s="5" t="s">
        <v>12</v>
      </c>
      <c r="G86" s="5">
        <v>245</v>
      </c>
      <c r="H86" s="5">
        <v>246</v>
      </c>
      <c r="I86" s="5">
        <v>243</v>
      </c>
      <c r="J86" s="16">
        <v>243.5</v>
      </c>
      <c r="K86" s="5">
        <f t="shared" si="2"/>
        <v>1.5</v>
      </c>
      <c r="L86" s="5">
        <f t="shared" si="3"/>
        <v>7500</v>
      </c>
      <c r="M86" s="16" t="s">
        <v>32</v>
      </c>
    </row>
    <row r="87" spans="1:13">
      <c r="A87" s="6">
        <v>44592</v>
      </c>
      <c r="B87" s="5" t="s">
        <v>37</v>
      </c>
      <c r="D87" s="5" t="s">
        <v>36</v>
      </c>
      <c r="E87" s="5">
        <v>10</v>
      </c>
      <c r="F87" s="5" t="s">
        <v>12</v>
      </c>
      <c r="G87" s="5">
        <v>61650</v>
      </c>
      <c r="H87" s="5">
        <v>61900</v>
      </c>
      <c r="I87" s="5">
        <v>61200</v>
      </c>
      <c r="J87" s="16">
        <v>61480</v>
      </c>
      <c r="K87" s="5">
        <f t="shared" si="2"/>
        <v>170</v>
      </c>
      <c r="L87" s="5">
        <f t="shared" si="3"/>
        <v>1700</v>
      </c>
      <c r="M87" s="16" t="s">
        <v>32</v>
      </c>
    </row>
    <row r="88" spans="1:13">
      <c r="A88" s="6">
        <v>44592</v>
      </c>
      <c r="B88" s="5" t="s">
        <v>20</v>
      </c>
      <c r="D88" s="5" t="s">
        <v>35</v>
      </c>
      <c r="E88" s="5">
        <v>5000</v>
      </c>
      <c r="F88" s="5" t="s">
        <v>12</v>
      </c>
      <c r="G88" s="5">
        <v>299.2</v>
      </c>
      <c r="H88" s="5">
        <v>300.5</v>
      </c>
      <c r="I88" s="5">
        <v>296</v>
      </c>
      <c r="J88" s="16">
        <v>296.75</v>
      </c>
      <c r="K88" s="5">
        <f t="shared" si="2"/>
        <v>2.4499999999999886</v>
      </c>
      <c r="L88" s="5">
        <f t="shared" si="3"/>
        <v>12249.999999999944</v>
      </c>
      <c r="M88" s="16" t="s">
        <v>32</v>
      </c>
    </row>
    <row r="89" spans="1:13">
      <c r="A89" s="6">
        <v>44592</v>
      </c>
      <c r="B89" s="5" t="s">
        <v>14</v>
      </c>
      <c r="D89" s="5" t="s">
        <v>35</v>
      </c>
      <c r="E89" s="5">
        <v>5000</v>
      </c>
      <c r="F89" s="5" t="s">
        <v>12</v>
      </c>
      <c r="G89" s="5">
        <v>185.8</v>
      </c>
      <c r="H89" s="5">
        <v>187</v>
      </c>
      <c r="I89" s="5">
        <v>183</v>
      </c>
      <c r="J89" s="16">
        <v>184.5</v>
      </c>
      <c r="K89" s="5">
        <f t="shared" si="2"/>
        <v>1.3000000000000114</v>
      </c>
      <c r="L89" s="5">
        <f t="shared" si="3"/>
        <v>6500.0000000000564</v>
      </c>
      <c r="M89" s="16" t="s">
        <v>32</v>
      </c>
    </row>
    <row r="90" spans="1:13">
      <c r="A90" s="6"/>
      <c r="B90" s="5"/>
      <c r="D90" s="5"/>
      <c r="E90" s="5"/>
      <c r="F90" s="5"/>
      <c r="G90" s="5"/>
      <c r="H90" s="5"/>
      <c r="I90" s="5"/>
      <c r="J90" s="16"/>
      <c r="K90" s="5"/>
      <c r="L90" s="5"/>
      <c r="M90" s="16"/>
    </row>
    <row r="91" spans="1:13">
      <c r="A91" s="6"/>
      <c r="B91" s="5"/>
      <c r="D91" s="5"/>
      <c r="E91" s="5"/>
      <c r="F91" s="5"/>
      <c r="G91" s="36" t="s">
        <v>99</v>
      </c>
      <c r="H91" s="37"/>
      <c r="I91" s="37"/>
      <c r="J91" s="37"/>
      <c r="K91" s="37"/>
      <c r="L91" s="37"/>
      <c r="M91" s="38"/>
    </row>
    <row r="92" spans="1:13" ht="30">
      <c r="A92" s="6"/>
      <c r="B92" s="5"/>
      <c r="D92" s="5"/>
      <c r="E92" s="5"/>
      <c r="F92" s="5"/>
      <c r="G92" s="18" t="s">
        <v>21</v>
      </c>
      <c r="H92" s="7" t="s">
        <v>22</v>
      </c>
      <c r="I92" s="7" t="s">
        <v>23</v>
      </c>
      <c r="J92" s="7" t="s">
        <v>24</v>
      </c>
      <c r="K92" s="7" t="s">
        <v>25</v>
      </c>
      <c r="L92" s="7" t="s">
        <v>26</v>
      </c>
      <c r="M92" s="8" t="s">
        <v>27</v>
      </c>
    </row>
    <row r="93" spans="1:13">
      <c r="A93" s="6"/>
      <c r="B93" s="5"/>
      <c r="D93" s="5"/>
      <c r="E93" s="5"/>
      <c r="F93" s="5"/>
      <c r="G93" s="19"/>
      <c r="H93" s="9"/>
      <c r="I93" s="9"/>
      <c r="J93" s="9"/>
      <c r="K93" s="10"/>
      <c r="L93" s="11"/>
      <c r="M93" s="12"/>
    </row>
    <row r="94" spans="1:13">
      <c r="A94" s="6"/>
      <c r="B94" s="5"/>
      <c r="D94" s="5"/>
      <c r="E94" s="5"/>
      <c r="F94" s="5"/>
      <c r="G94" s="19" t="s">
        <v>48</v>
      </c>
      <c r="H94" s="9">
        <v>88</v>
      </c>
      <c r="I94" s="9">
        <v>2</v>
      </c>
      <c r="J94" s="9">
        <v>86</v>
      </c>
      <c r="K94" s="10">
        <v>67</v>
      </c>
      <c r="L94" s="11">
        <f t="shared" ref="L94" si="4">+K94/J94</f>
        <v>0.77906976744186052</v>
      </c>
      <c r="M94" s="12">
        <v>150450</v>
      </c>
    </row>
    <row r="95" spans="1:13">
      <c r="A95" s="6"/>
      <c r="B95" s="5"/>
      <c r="D95" s="5"/>
      <c r="E95" s="5"/>
      <c r="F95" s="5"/>
      <c r="G95" s="20" t="s">
        <v>29</v>
      </c>
      <c r="H95" s="13">
        <v>88</v>
      </c>
      <c r="I95" s="13">
        <v>2</v>
      </c>
      <c r="J95" s="13">
        <v>86</v>
      </c>
      <c r="K95" s="13">
        <v>67</v>
      </c>
      <c r="L95" s="14">
        <v>0.77910000000000001</v>
      </c>
      <c r="M95" s="15">
        <v>150450</v>
      </c>
    </row>
    <row r="96" spans="1:13">
      <c r="A96" s="6"/>
      <c r="B96" s="5"/>
      <c r="D96" s="5"/>
      <c r="E96" s="5"/>
      <c r="F96" s="5"/>
      <c r="G96" s="5"/>
      <c r="H96" s="5"/>
      <c r="I96" s="5"/>
      <c r="J96" s="16"/>
      <c r="K96" s="5"/>
      <c r="L96" s="5"/>
      <c r="M96" s="16"/>
    </row>
    <row r="97" spans="1:13">
      <c r="A97" s="6"/>
      <c r="B97" s="5"/>
      <c r="D97" s="5"/>
      <c r="E97" s="16"/>
      <c r="F97" s="5"/>
      <c r="G97" s="5"/>
      <c r="H97" s="5"/>
      <c r="I97" s="5"/>
      <c r="J97" s="16"/>
      <c r="K97" s="5"/>
      <c r="L97" s="5"/>
      <c r="M97" s="16"/>
    </row>
    <row r="98" spans="1:13">
      <c r="A98" s="6"/>
      <c r="B98" s="5"/>
      <c r="D98" s="5"/>
      <c r="E98" s="16"/>
      <c r="F98" s="5"/>
      <c r="G98" s="5"/>
      <c r="H98" s="5"/>
      <c r="I98" s="5"/>
      <c r="J98" s="16"/>
      <c r="K98" s="5"/>
      <c r="L98" s="5"/>
      <c r="M98" s="16"/>
    </row>
    <row r="99" spans="1:13">
      <c r="A99" s="6"/>
      <c r="B99" s="5"/>
      <c r="D99" s="5"/>
      <c r="E99" s="16"/>
      <c r="F99" s="5"/>
      <c r="G99" s="5"/>
      <c r="H99" s="5"/>
      <c r="I99" s="5"/>
      <c r="J99" s="16"/>
      <c r="K99" s="5"/>
      <c r="L99" s="5"/>
      <c r="M99" s="16"/>
    </row>
    <row r="100" spans="1:13">
      <c r="A100" s="6"/>
      <c r="B100" s="5"/>
      <c r="D100" s="5"/>
      <c r="E100" s="16"/>
      <c r="F100" s="5"/>
      <c r="G100" s="5"/>
      <c r="H100" s="5"/>
      <c r="I100" s="5"/>
      <c r="J100" s="16"/>
      <c r="K100" s="5"/>
      <c r="L100" s="5"/>
      <c r="M100" s="16"/>
    </row>
    <row r="101" spans="1:13">
      <c r="A101" s="6"/>
      <c r="B101" s="5"/>
      <c r="D101" s="5"/>
      <c r="E101" s="16"/>
      <c r="F101" s="5"/>
      <c r="G101" s="5"/>
      <c r="H101" s="5"/>
      <c r="I101" s="5"/>
      <c r="J101" s="16"/>
      <c r="K101" s="5"/>
      <c r="L101" s="5"/>
      <c r="M101" s="16"/>
    </row>
    <row r="102" spans="1:13">
      <c r="A102" s="6"/>
      <c r="B102" s="5"/>
      <c r="D102" s="5"/>
      <c r="E102" s="16"/>
      <c r="F102" s="5"/>
      <c r="G102" s="5"/>
      <c r="H102" s="5"/>
      <c r="I102" s="5"/>
      <c r="J102" s="16"/>
      <c r="K102" s="5"/>
      <c r="L102" s="5"/>
      <c r="M102" s="16"/>
    </row>
    <row r="103" spans="1:13">
      <c r="A103" s="6"/>
      <c r="B103" s="5"/>
      <c r="D103" s="5"/>
      <c r="E103" s="16"/>
      <c r="F103" s="5"/>
      <c r="G103" s="5"/>
      <c r="H103" s="5"/>
      <c r="I103" s="5"/>
      <c r="J103" s="16"/>
      <c r="K103" s="5"/>
      <c r="L103" s="5"/>
      <c r="M103" s="16"/>
    </row>
    <row r="104" spans="1:13">
      <c r="A104" s="6"/>
      <c r="B104" s="5"/>
      <c r="D104" s="5"/>
      <c r="E104" s="16"/>
      <c r="F104" s="5"/>
      <c r="G104" s="5"/>
      <c r="H104" s="5"/>
      <c r="I104" s="5"/>
      <c r="J104" s="16"/>
      <c r="K104" s="5"/>
      <c r="L104" s="5"/>
      <c r="M104" s="16"/>
    </row>
    <row r="105" spans="1:13">
      <c r="A105" s="6"/>
      <c r="B105" s="5"/>
      <c r="D105" s="5"/>
      <c r="E105" s="16"/>
      <c r="F105" s="5"/>
      <c r="G105" s="5"/>
      <c r="H105" s="5"/>
      <c r="I105" s="5"/>
      <c r="J105" s="16"/>
      <c r="K105" s="5"/>
      <c r="L105" s="5"/>
      <c r="M105" s="16"/>
    </row>
    <row r="106" spans="1:13">
      <c r="A106" s="6"/>
      <c r="B106" s="5"/>
      <c r="D106" s="5"/>
      <c r="E106" s="16"/>
      <c r="F106" s="5"/>
      <c r="J106" s="16"/>
      <c r="K106" s="5"/>
      <c r="L106" s="5"/>
      <c r="M106" s="16"/>
    </row>
    <row r="107" spans="1:13">
      <c r="A107" s="6"/>
      <c r="B107" s="5"/>
      <c r="D107" s="5"/>
      <c r="E107" s="16"/>
      <c r="F107" s="5"/>
      <c r="G107" s="5"/>
      <c r="H107" s="5"/>
      <c r="I107" s="5"/>
      <c r="J107" s="16"/>
      <c r="K107" s="5"/>
      <c r="L107" s="5"/>
      <c r="M107" s="16"/>
    </row>
    <row r="108" spans="1:13">
      <c r="A108" s="6"/>
      <c r="B108" s="5"/>
      <c r="D108" s="5"/>
      <c r="E108" s="16"/>
      <c r="F108" s="5"/>
      <c r="G108" s="5"/>
      <c r="H108" s="5"/>
      <c r="I108" s="5"/>
      <c r="J108" s="16"/>
      <c r="K108" s="5"/>
      <c r="L108" s="5"/>
      <c r="M108" s="16"/>
    </row>
    <row r="109" spans="1:13">
      <c r="A109" s="6"/>
      <c r="B109" s="5"/>
      <c r="D109" s="5"/>
      <c r="E109" s="16"/>
      <c r="F109" s="5"/>
      <c r="G109" s="5"/>
      <c r="H109" s="5"/>
      <c r="I109" s="5"/>
      <c r="J109" s="16"/>
      <c r="K109" s="5"/>
      <c r="L109" s="5"/>
      <c r="M109" s="16"/>
    </row>
    <row r="110" spans="1:13">
      <c r="A110" s="6"/>
      <c r="B110" s="5"/>
      <c r="D110" s="5"/>
      <c r="E110" s="16"/>
      <c r="F110" s="5"/>
      <c r="G110" s="5"/>
      <c r="H110" s="5"/>
      <c r="I110" s="5"/>
      <c r="J110" s="16"/>
      <c r="K110" s="5"/>
      <c r="L110" s="5"/>
      <c r="M110" s="16"/>
    </row>
    <row r="111" spans="1:13">
      <c r="A111" s="6"/>
      <c r="B111" s="5"/>
      <c r="D111" s="5"/>
      <c r="E111" s="16"/>
      <c r="F111" s="5"/>
      <c r="G111" s="5"/>
      <c r="H111" s="5"/>
      <c r="I111" s="5"/>
      <c r="J111" s="16"/>
      <c r="K111" s="5"/>
      <c r="L111" s="5"/>
      <c r="M111" s="16"/>
    </row>
    <row r="112" spans="1:13">
      <c r="A112" s="6"/>
      <c r="B112" s="5"/>
      <c r="D112" s="5"/>
      <c r="E112" s="16"/>
      <c r="F112" s="5"/>
      <c r="G112" s="5"/>
      <c r="H112" s="5"/>
      <c r="I112" s="5"/>
      <c r="J112" s="16"/>
      <c r="K112" s="5"/>
      <c r="L112" s="5"/>
      <c r="M112" s="16"/>
    </row>
    <row r="113" spans="1:13">
      <c r="A113" s="6"/>
      <c r="B113" s="5"/>
      <c r="D113" s="5"/>
      <c r="E113" s="16"/>
      <c r="F113" s="5"/>
      <c r="G113" s="5"/>
      <c r="H113" s="5"/>
      <c r="I113" s="5"/>
      <c r="J113" s="16"/>
      <c r="K113" s="5"/>
      <c r="L113" s="5"/>
      <c r="M113" s="16"/>
    </row>
    <row r="114" spans="1:13">
      <c r="A114" s="6"/>
      <c r="B114" s="5"/>
      <c r="D114" s="5"/>
      <c r="E114" s="16"/>
      <c r="F114" s="5"/>
      <c r="G114" s="5"/>
      <c r="H114" s="5"/>
      <c r="I114" s="5"/>
      <c r="J114" s="16"/>
      <c r="K114" s="5"/>
      <c r="L114" s="5"/>
      <c r="M114" s="16"/>
    </row>
    <row r="115" spans="1:13">
      <c r="A115" s="6"/>
      <c r="B115" s="5"/>
      <c r="D115" s="5"/>
      <c r="E115" s="16"/>
      <c r="F115" s="5"/>
      <c r="G115" s="5"/>
      <c r="H115" s="5"/>
      <c r="I115" s="5"/>
      <c r="J115" s="16"/>
      <c r="K115" s="5"/>
      <c r="L115" s="5"/>
      <c r="M115" s="16"/>
    </row>
    <row r="116" spans="1:13">
      <c r="A116" s="6"/>
      <c r="B116" s="5"/>
      <c r="D116" s="5"/>
      <c r="E116" s="16"/>
      <c r="F116" s="5"/>
      <c r="G116" s="5"/>
      <c r="H116" s="5"/>
      <c r="I116" s="5"/>
      <c r="J116" s="16"/>
      <c r="K116" s="5"/>
      <c r="L116" s="5"/>
      <c r="M116" s="16"/>
    </row>
    <row r="117" spans="1:13">
      <c r="A117" s="6"/>
      <c r="B117" s="5"/>
      <c r="D117" s="5"/>
      <c r="E117" s="16"/>
      <c r="F117" s="5"/>
      <c r="G117" s="5"/>
      <c r="H117" s="5"/>
      <c r="I117" s="5"/>
      <c r="J117" s="16"/>
      <c r="K117" s="5"/>
      <c r="L117" s="5"/>
      <c r="M117" s="16"/>
    </row>
    <row r="118" spans="1:13">
      <c r="A118" s="16"/>
      <c r="E118" s="16"/>
      <c r="J118" s="16"/>
      <c r="K118" s="5"/>
      <c r="L118" s="5"/>
      <c r="M118" s="16"/>
    </row>
  </sheetData>
  <autoFilter ref="A1:M1"/>
  <mergeCells count="1">
    <mergeCell ref="G91:M9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7"/>
  <sheetViews>
    <sheetView workbookViewId="0">
      <pane ySplit="1" topLeftCell="A85" activePane="bottomLeft" state="frozen"/>
      <selection pane="bottomLeft" activeCell="B108" sqref="B108"/>
    </sheetView>
  </sheetViews>
  <sheetFormatPr defaultRowHeight="15"/>
  <cols>
    <col min="1" max="1" width="12" style="16" customWidth="1"/>
    <col min="2" max="2" width="27" customWidth="1"/>
    <col min="3" max="3" width="14.28515625" hidden="1" customWidth="1"/>
    <col min="4" max="4" width="14.85546875" customWidth="1"/>
    <col min="5" max="5" width="12" customWidth="1"/>
    <col min="6" max="6" width="13" customWidth="1"/>
    <col min="7" max="7" width="12.42578125" customWidth="1"/>
    <col min="8" max="8" width="12.28515625" customWidth="1"/>
    <col min="9" max="9" width="14.42578125" customWidth="1"/>
    <col min="10" max="10" width="18" customWidth="1"/>
    <col min="11" max="11" width="17.85546875" customWidth="1"/>
    <col min="12" max="12" width="16.28515625" customWidth="1"/>
    <col min="13" max="13" width="14.5703125" style="16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44593</v>
      </c>
      <c r="B2" s="5" t="s">
        <v>46</v>
      </c>
      <c r="D2" s="5" t="s">
        <v>36</v>
      </c>
      <c r="E2" s="5">
        <v>10000</v>
      </c>
      <c r="F2" s="5" t="s">
        <v>12</v>
      </c>
      <c r="G2" s="5">
        <v>65.05</v>
      </c>
      <c r="H2" s="5">
        <v>65.2</v>
      </c>
      <c r="I2" s="5">
        <v>64.8</v>
      </c>
      <c r="J2" s="5">
        <v>64.989999999999995</v>
      </c>
      <c r="K2" s="5">
        <f t="shared" ref="K2:K69" si="0">IF(F2="BUY",J2-G2,G2-J2)</f>
        <v>6.0000000000002274E-2</v>
      </c>
      <c r="L2" s="5">
        <f>(K2*E2)</f>
        <v>600.00000000002274</v>
      </c>
      <c r="M2" s="16" t="s">
        <v>32</v>
      </c>
    </row>
    <row r="3" spans="1:13">
      <c r="A3" s="6">
        <v>44593</v>
      </c>
      <c r="B3" s="5" t="s">
        <v>46</v>
      </c>
      <c r="D3" s="5" t="s">
        <v>35</v>
      </c>
      <c r="E3" s="5">
        <v>10000</v>
      </c>
      <c r="F3" s="5" t="s">
        <v>12</v>
      </c>
      <c r="G3" s="5">
        <v>65.290000000000006</v>
      </c>
      <c r="H3" s="5">
        <v>65.459999999999994</v>
      </c>
      <c r="I3" s="5">
        <v>64.900000000000006</v>
      </c>
      <c r="J3" s="5">
        <v>65.239999999999995</v>
      </c>
      <c r="K3" s="5">
        <f t="shared" si="0"/>
        <v>5.0000000000011369E-2</v>
      </c>
      <c r="L3" s="5">
        <f t="shared" ref="L3:L66" si="1">(K3*E3)</f>
        <v>500.00000000011369</v>
      </c>
      <c r="M3" s="16" t="s">
        <v>32</v>
      </c>
    </row>
    <row r="4" spans="1:13">
      <c r="A4" s="6">
        <v>44593</v>
      </c>
      <c r="B4" s="5" t="s">
        <v>100</v>
      </c>
      <c r="D4" s="5" t="s">
        <v>35</v>
      </c>
      <c r="E4" s="5">
        <v>10000</v>
      </c>
      <c r="F4" s="5" t="s">
        <v>10</v>
      </c>
      <c r="G4" s="5">
        <v>0.215</v>
      </c>
      <c r="H4" s="5">
        <v>0.1</v>
      </c>
      <c r="I4" s="5">
        <v>0.4</v>
      </c>
      <c r="J4" s="5">
        <v>0.1</v>
      </c>
      <c r="K4" s="5">
        <f t="shared" si="0"/>
        <v>-0.11499999999999999</v>
      </c>
      <c r="L4" s="5">
        <f t="shared" si="1"/>
        <v>-1150</v>
      </c>
      <c r="M4" s="16" t="s">
        <v>33</v>
      </c>
    </row>
    <row r="5" spans="1:13">
      <c r="A5" s="6">
        <v>44593</v>
      </c>
      <c r="B5" s="5" t="s">
        <v>37</v>
      </c>
      <c r="D5" s="5" t="s">
        <v>35</v>
      </c>
      <c r="E5" s="5">
        <v>10</v>
      </c>
      <c r="F5" s="5" t="s">
        <v>10</v>
      </c>
      <c r="G5" s="5">
        <v>61700</v>
      </c>
      <c r="H5" s="5">
        <v>61200</v>
      </c>
      <c r="I5" s="5">
        <v>62800</v>
      </c>
      <c r="J5" s="5">
        <v>61810</v>
      </c>
      <c r="K5" s="5">
        <f t="shared" si="0"/>
        <v>110</v>
      </c>
      <c r="L5" s="5">
        <f t="shared" si="1"/>
        <v>1100</v>
      </c>
      <c r="M5" s="16" t="s">
        <v>32</v>
      </c>
    </row>
    <row r="6" spans="1:13">
      <c r="A6" s="6">
        <v>44594</v>
      </c>
      <c r="B6" s="5" t="s">
        <v>43</v>
      </c>
      <c r="D6" s="5" t="s">
        <v>35</v>
      </c>
      <c r="E6" s="5">
        <v>10000</v>
      </c>
      <c r="F6" s="5" t="s">
        <v>10</v>
      </c>
      <c r="G6" s="5">
        <v>101.3</v>
      </c>
      <c r="H6" s="5">
        <v>101.1</v>
      </c>
      <c r="I6" s="5">
        <v>101.6</v>
      </c>
      <c r="J6" s="5">
        <v>101.3</v>
      </c>
      <c r="K6" s="5">
        <f t="shared" si="0"/>
        <v>0</v>
      </c>
      <c r="L6" s="5">
        <f t="shared" si="1"/>
        <v>0</v>
      </c>
    </row>
    <row r="7" spans="1:13">
      <c r="A7" s="6">
        <v>44594</v>
      </c>
      <c r="B7" s="5" t="s">
        <v>46</v>
      </c>
      <c r="D7" s="5" t="s">
        <v>35</v>
      </c>
      <c r="E7" s="5">
        <v>10000</v>
      </c>
      <c r="F7" s="5" t="s">
        <v>10</v>
      </c>
      <c r="G7" s="5">
        <v>65.3</v>
      </c>
      <c r="H7" s="5">
        <v>65</v>
      </c>
      <c r="I7" s="5">
        <v>65.7</v>
      </c>
      <c r="J7" s="5">
        <v>65.5</v>
      </c>
      <c r="K7" s="5">
        <f t="shared" si="0"/>
        <v>0.20000000000000284</v>
      </c>
      <c r="L7" s="5">
        <f t="shared" si="1"/>
        <v>2000.0000000000284</v>
      </c>
      <c r="M7" s="16" t="s">
        <v>32</v>
      </c>
    </row>
    <row r="8" spans="1:13">
      <c r="A8" s="6">
        <v>44594</v>
      </c>
      <c r="B8" s="5" t="s">
        <v>42</v>
      </c>
      <c r="D8" s="5" t="s">
        <v>35</v>
      </c>
      <c r="E8" s="5">
        <v>20</v>
      </c>
      <c r="F8" s="5" t="s">
        <v>10</v>
      </c>
      <c r="G8" s="5">
        <v>47800</v>
      </c>
      <c r="H8" s="5">
        <v>47550</v>
      </c>
      <c r="I8" s="5">
        <v>48200</v>
      </c>
      <c r="J8" s="5">
        <v>47900</v>
      </c>
      <c r="K8" s="5">
        <f t="shared" si="0"/>
        <v>100</v>
      </c>
      <c r="L8" s="5">
        <f t="shared" si="1"/>
        <v>2000</v>
      </c>
      <c r="M8" s="16" t="s">
        <v>32</v>
      </c>
    </row>
    <row r="9" spans="1:13">
      <c r="A9" s="6">
        <v>44594</v>
      </c>
      <c r="B9" s="5" t="s">
        <v>37</v>
      </c>
      <c r="D9" s="5" t="s">
        <v>35</v>
      </c>
      <c r="E9" s="5">
        <v>10</v>
      </c>
      <c r="F9" s="5" t="s">
        <v>10</v>
      </c>
      <c r="G9" s="5">
        <v>61400</v>
      </c>
      <c r="H9" s="5">
        <v>61000</v>
      </c>
      <c r="I9" s="5">
        <v>62400</v>
      </c>
      <c r="J9" s="5">
        <v>61000</v>
      </c>
      <c r="K9" s="5">
        <f t="shared" si="0"/>
        <v>-400</v>
      </c>
      <c r="L9" s="5">
        <f t="shared" si="1"/>
        <v>-4000</v>
      </c>
      <c r="M9" s="16" t="s">
        <v>33</v>
      </c>
    </row>
    <row r="10" spans="1:13">
      <c r="A10" s="6">
        <v>44595</v>
      </c>
      <c r="B10" s="5" t="s">
        <v>46</v>
      </c>
      <c r="D10" s="5" t="s">
        <v>35</v>
      </c>
      <c r="E10" s="5">
        <v>10000</v>
      </c>
      <c r="F10" s="5" t="s">
        <v>10</v>
      </c>
      <c r="G10" s="5">
        <v>65.400000000000006</v>
      </c>
      <c r="H10" s="5">
        <v>65.2</v>
      </c>
      <c r="I10" s="5">
        <v>66</v>
      </c>
      <c r="J10" s="5">
        <v>65.2</v>
      </c>
      <c r="K10" s="5">
        <f t="shared" si="0"/>
        <v>-0.20000000000000284</v>
      </c>
      <c r="L10" s="5">
        <f t="shared" si="1"/>
        <v>-2000.0000000000284</v>
      </c>
      <c r="M10" s="16" t="s">
        <v>33</v>
      </c>
    </row>
    <row r="11" spans="1:13">
      <c r="A11" s="6">
        <v>44595</v>
      </c>
      <c r="B11" s="5" t="s">
        <v>39</v>
      </c>
      <c r="D11" s="5" t="s">
        <v>35</v>
      </c>
      <c r="E11" s="5">
        <v>10000</v>
      </c>
      <c r="F11" s="5" t="s">
        <v>10</v>
      </c>
      <c r="G11" s="5">
        <v>84.74</v>
      </c>
      <c r="H11" s="5">
        <v>84.5</v>
      </c>
      <c r="I11" s="5">
        <v>85</v>
      </c>
      <c r="J11" s="5">
        <v>85.28</v>
      </c>
      <c r="K11" s="5">
        <f t="shared" si="0"/>
        <v>0.54000000000000625</v>
      </c>
      <c r="L11" s="5">
        <f t="shared" si="1"/>
        <v>5400.0000000000628</v>
      </c>
      <c r="M11" s="16" t="s">
        <v>32</v>
      </c>
    </row>
    <row r="12" spans="1:13">
      <c r="A12" s="6">
        <v>44595</v>
      </c>
      <c r="B12" s="5" t="s">
        <v>56</v>
      </c>
      <c r="D12" s="5" t="s">
        <v>35</v>
      </c>
      <c r="E12" s="5">
        <v>50</v>
      </c>
      <c r="F12" s="5" t="s">
        <v>10</v>
      </c>
      <c r="G12" s="5">
        <v>14010</v>
      </c>
      <c r="H12" s="5">
        <v>13930</v>
      </c>
      <c r="I12" s="5">
        <v>14200</v>
      </c>
      <c r="J12" s="5">
        <v>13930</v>
      </c>
      <c r="K12" s="5">
        <f t="shared" si="0"/>
        <v>-80</v>
      </c>
      <c r="L12" s="5">
        <f t="shared" si="1"/>
        <v>-4000</v>
      </c>
      <c r="M12" s="16" t="s">
        <v>33</v>
      </c>
    </row>
    <row r="13" spans="1:13">
      <c r="A13" s="6">
        <v>44595</v>
      </c>
      <c r="B13" s="5" t="s">
        <v>41</v>
      </c>
      <c r="D13" s="5" t="s">
        <v>35</v>
      </c>
      <c r="E13" s="5">
        <v>5000</v>
      </c>
      <c r="F13" s="5" t="s">
        <v>12</v>
      </c>
      <c r="G13" s="5">
        <v>243.05</v>
      </c>
      <c r="H13" s="5">
        <v>243.7</v>
      </c>
      <c r="I13" s="5">
        <v>240</v>
      </c>
      <c r="J13" s="5">
        <v>242.2</v>
      </c>
      <c r="K13" s="5">
        <f t="shared" si="0"/>
        <v>0.85000000000002274</v>
      </c>
      <c r="L13" s="5">
        <f t="shared" si="1"/>
        <v>4250.0000000001137</v>
      </c>
      <c r="M13" s="16" t="s">
        <v>32</v>
      </c>
    </row>
    <row r="14" spans="1:13">
      <c r="A14" s="6">
        <v>44596</v>
      </c>
      <c r="B14" s="5" t="s">
        <v>46</v>
      </c>
      <c r="D14" s="5" t="s">
        <v>35</v>
      </c>
      <c r="E14" s="5">
        <v>10000</v>
      </c>
      <c r="F14" s="5" t="s">
        <v>10</v>
      </c>
      <c r="G14" s="5">
        <v>65.06</v>
      </c>
      <c r="H14" s="5">
        <v>64.849999999999994</v>
      </c>
      <c r="I14" s="5">
        <v>65.7</v>
      </c>
      <c r="J14" s="5">
        <v>64.849999999999994</v>
      </c>
      <c r="K14" s="5">
        <f t="shared" si="0"/>
        <v>-0.21000000000000796</v>
      </c>
      <c r="L14" s="5">
        <f t="shared" si="1"/>
        <v>-2100.0000000000796</v>
      </c>
      <c r="M14" s="16" t="s">
        <v>33</v>
      </c>
    </row>
    <row r="15" spans="1:13">
      <c r="A15" s="6">
        <v>44596</v>
      </c>
      <c r="B15" s="5" t="s">
        <v>39</v>
      </c>
      <c r="D15" s="5" t="s">
        <v>36</v>
      </c>
      <c r="E15" s="5">
        <v>10000</v>
      </c>
      <c r="F15" s="5" t="s">
        <v>12</v>
      </c>
      <c r="G15" s="5">
        <v>85.75</v>
      </c>
      <c r="H15" s="5">
        <v>84.97</v>
      </c>
      <c r="I15" s="5">
        <v>85.4</v>
      </c>
      <c r="J15" s="5">
        <v>85.68</v>
      </c>
      <c r="K15" s="5">
        <f t="shared" si="0"/>
        <v>6.9999999999993179E-2</v>
      </c>
      <c r="L15" s="5">
        <f t="shared" si="1"/>
        <v>699.99999999993179</v>
      </c>
      <c r="M15" s="16" t="s">
        <v>32</v>
      </c>
    </row>
    <row r="16" spans="1:13">
      <c r="A16" s="6">
        <v>44596</v>
      </c>
      <c r="B16" s="5" t="s">
        <v>43</v>
      </c>
      <c r="D16" s="5" t="s">
        <v>35</v>
      </c>
      <c r="E16" s="5">
        <v>10000</v>
      </c>
      <c r="F16" s="5" t="s">
        <v>12</v>
      </c>
      <c r="G16" s="5">
        <v>101.72</v>
      </c>
      <c r="H16" s="5">
        <v>101.92</v>
      </c>
      <c r="I16" s="5">
        <v>101.4</v>
      </c>
      <c r="J16" s="5">
        <v>101.55</v>
      </c>
      <c r="K16" s="5">
        <f t="shared" si="0"/>
        <v>0.17000000000000171</v>
      </c>
      <c r="L16" s="5">
        <f t="shared" si="1"/>
        <v>1700.0000000000171</v>
      </c>
      <c r="M16" s="16" t="s">
        <v>32</v>
      </c>
    </row>
    <row r="17" spans="1:13">
      <c r="A17" s="6">
        <v>44596</v>
      </c>
      <c r="B17" s="5" t="s">
        <v>39</v>
      </c>
      <c r="D17" s="5" t="s">
        <v>36</v>
      </c>
      <c r="E17" s="5">
        <v>10000</v>
      </c>
      <c r="F17" s="5" t="s">
        <v>12</v>
      </c>
      <c r="G17" s="5">
        <v>85.75</v>
      </c>
      <c r="H17" s="5">
        <v>85.97</v>
      </c>
      <c r="I17" s="5">
        <v>85.4</v>
      </c>
      <c r="J17" s="5">
        <v>85.68</v>
      </c>
      <c r="K17" s="5">
        <f t="shared" si="0"/>
        <v>6.9999999999993179E-2</v>
      </c>
      <c r="L17" s="5">
        <f t="shared" si="1"/>
        <v>699.99999999993179</v>
      </c>
      <c r="M17" s="16" t="s">
        <v>32</v>
      </c>
    </row>
    <row r="18" spans="1:13">
      <c r="A18" s="6">
        <v>44596</v>
      </c>
      <c r="B18" s="5" t="s">
        <v>43</v>
      </c>
      <c r="D18" s="5" t="s">
        <v>35</v>
      </c>
      <c r="E18" s="5">
        <v>10000</v>
      </c>
      <c r="F18" s="5" t="s">
        <v>12</v>
      </c>
      <c r="G18" s="5">
        <v>101.72</v>
      </c>
      <c r="H18" s="5">
        <v>101.93</v>
      </c>
      <c r="I18" s="5">
        <v>101.4</v>
      </c>
      <c r="J18" s="5">
        <v>101.45</v>
      </c>
      <c r="K18" s="5">
        <f t="shared" si="0"/>
        <v>0.26999999999999602</v>
      </c>
      <c r="L18" s="5">
        <f t="shared" si="1"/>
        <v>2699.99999999996</v>
      </c>
      <c r="M18" s="16" t="s">
        <v>32</v>
      </c>
    </row>
    <row r="19" spans="1:13">
      <c r="A19" s="6">
        <v>44599</v>
      </c>
      <c r="B19" s="5" t="s">
        <v>42</v>
      </c>
      <c r="D19" s="5" t="s">
        <v>35</v>
      </c>
      <c r="E19" s="5">
        <v>20</v>
      </c>
      <c r="F19" s="5" t="s">
        <v>10</v>
      </c>
      <c r="G19" s="5">
        <v>47980</v>
      </c>
      <c r="H19" s="5">
        <v>47680</v>
      </c>
      <c r="I19" s="5">
        <v>48300</v>
      </c>
      <c r="J19" s="5">
        <v>48250</v>
      </c>
      <c r="K19" s="5">
        <f t="shared" si="0"/>
        <v>270</v>
      </c>
      <c r="L19" s="5">
        <f t="shared" si="1"/>
        <v>5400</v>
      </c>
      <c r="M19" s="16" t="s">
        <v>32</v>
      </c>
    </row>
    <row r="20" spans="1:13">
      <c r="A20" s="6">
        <v>44599</v>
      </c>
      <c r="B20" s="5" t="s">
        <v>17</v>
      </c>
      <c r="D20" s="5" t="s">
        <v>36</v>
      </c>
      <c r="E20" s="5">
        <v>2500</v>
      </c>
      <c r="F20" s="5" t="s">
        <v>10</v>
      </c>
      <c r="G20" s="5">
        <v>753.75</v>
      </c>
      <c r="H20" s="5">
        <v>752</v>
      </c>
      <c r="I20" s="5">
        <v>760</v>
      </c>
      <c r="J20" s="5">
        <v>752</v>
      </c>
      <c r="K20" s="5">
        <f t="shared" si="0"/>
        <v>-1.75</v>
      </c>
      <c r="L20" s="5">
        <f t="shared" si="1"/>
        <v>-4375</v>
      </c>
      <c r="M20" s="16" t="s">
        <v>33</v>
      </c>
    </row>
    <row r="21" spans="1:13">
      <c r="A21" s="6">
        <v>44599</v>
      </c>
      <c r="B21" s="5" t="s">
        <v>14</v>
      </c>
      <c r="D21" s="5" t="s">
        <v>35</v>
      </c>
      <c r="E21" s="5">
        <v>5000</v>
      </c>
      <c r="F21" s="5" t="s">
        <v>10</v>
      </c>
      <c r="G21" s="5">
        <v>183.1</v>
      </c>
      <c r="H21" s="5">
        <v>182</v>
      </c>
      <c r="I21" s="5">
        <v>187</v>
      </c>
      <c r="J21" s="5">
        <v>183.3</v>
      </c>
      <c r="K21" s="5">
        <f t="shared" si="0"/>
        <v>0.20000000000001705</v>
      </c>
      <c r="L21" s="5">
        <f t="shared" si="1"/>
        <v>1000.0000000000853</v>
      </c>
      <c r="M21" s="16" t="s">
        <v>32</v>
      </c>
    </row>
    <row r="22" spans="1:13">
      <c r="A22" s="6">
        <v>44600</v>
      </c>
      <c r="B22" s="5" t="s">
        <v>37</v>
      </c>
      <c r="D22" s="5" t="s">
        <v>35</v>
      </c>
      <c r="E22" s="5">
        <v>10</v>
      </c>
      <c r="F22" s="5" t="s">
        <v>10</v>
      </c>
      <c r="G22" s="5">
        <v>61850</v>
      </c>
      <c r="H22" s="5">
        <v>61450</v>
      </c>
      <c r="I22" s="5">
        <v>62700</v>
      </c>
      <c r="J22" s="5">
        <v>62410</v>
      </c>
      <c r="K22" s="5">
        <f t="shared" si="0"/>
        <v>560</v>
      </c>
      <c r="L22" s="5">
        <f t="shared" si="1"/>
        <v>5600</v>
      </c>
      <c r="M22" s="16" t="s">
        <v>32</v>
      </c>
    </row>
    <row r="23" spans="1:13">
      <c r="A23" s="6">
        <v>44600</v>
      </c>
      <c r="B23" s="5" t="s">
        <v>43</v>
      </c>
      <c r="D23" s="5" t="s">
        <v>35</v>
      </c>
      <c r="E23" s="5">
        <v>10000</v>
      </c>
      <c r="F23" s="5" t="s">
        <v>10</v>
      </c>
      <c r="G23" s="5">
        <v>101.17</v>
      </c>
      <c r="H23" s="5">
        <v>100.97</v>
      </c>
      <c r="I23" s="5">
        <v>100.5</v>
      </c>
      <c r="J23" s="5">
        <v>101.37</v>
      </c>
      <c r="K23" s="5">
        <f t="shared" si="0"/>
        <v>0.20000000000000284</v>
      </c>
      <c r="L23" s="5">
        <f t="shared" si="1"/>
        <v>2000.0000000000284</v>
      </c>
      <c r="M23" s="16" t="s">
        <v>32</v>
      </c>
    </row>
    <row r="24" spans="1:13">
      <c r="A24" s="6">
        <v>44600</v>
      </c>
      <c r="B24" s="5" t="s">
        <v>46</v>
      </c>
      <c r="D24" s="5" t="s">
        <v>35</v>
      </c>
      <c r="E24" s="5">
        <v>10000</v>
      </c>
      <c r="F24" s="5" t="s">
        <v>10</v>
      </c>
      <c r="G24" s="5">
        <v>64.849999999999994</v>
      </c>
      <c r="H24" s="5">
        <v>64.650000000000006</v>
      </c>
      <c r="I24" s="5">
        <v>65.150000000000006</v>
      </c>
      <c r="J24" s="5">
        <v>65</v>
      </c>
      <c r="K24" s="5">
        <f t="shared" si="0"/>
        <v>0.15000000000000568</v>
      </c>
      <c r="L24" s="5">
        <f t="shared" si="1"/>
        <v>1500.0000000000568</v>
      </c>
      <c r="M24" s="16" t="s">
        <v>32</v>
      </c>
    </row>
    <row r="25" spans="1:13">
      <c r="A25" s="6">
        <v>44600</v>
      </c>
      <c r="B25" s="5" t="s">
        <v>39</v>
      </c>
      <c r="D25" s="5" t="s">
        <v>35</v>
      </c>
      <c r="E25" s="5">
        <v>10000</v>
      </c>
      <c r="F25" s="5" t="s">
        <v>12</v>
      </c>
      <c r="G25" s="5">
        <v>85.55</v>
      </c>
      <c r="H25" s="5">
        <v>85.8</v>
      </c>
      <c r="I25" s="5">
        <v>85.2</v>
      </c>
      <c r="J25" s="5">
        <v>85.48</v>
      </c>
      <c r="K25" s="5">
        <f t="shared" si="0"/>
        <v>6.9999999999993179E-2</v>
      </c>
      <c r="L25" s="5">
        <f t="shared" si="1"/>
        <v>699.99999999993179</v>
      </c>
      <c r="M25" s="16" t="s">
        <v>32</v>
      </c>
    </row>
    <row r="26" spans="1:13">
      <c r="A26" s="6">
        <v>44600</v>
      </c>
      <c r="B26" s="5" t="s">
        <v>17</v>
      </c>
      <c r="D26" s="5" t="s">
        <v>36</v>
      </c>
      <c r="E26" s="5">
        <v>2500</v>
      </c>
      <c r="F26" s="5" t="s">
        <v>10</v>
      </c>
      <c r="G26" s="5">
        <v>751</v>
      </c>
      <c r="H26" s="5">
        <v>749.5</v>
      </c>
      <c r="I26" s="5">
        <v>765</v>
      </c>
      <c r="J26" s="5">
        <v>751.5</v>
      </c>
      <c r="K26" s="5">
        <f t="shared" si="0"/>
        <v>0.5</v>
      </c>
      <c r="L26" s="5">
        <f t="shared" si="1"/>
        <v>1250</v>
      </c>
      <c r="M26" s="16" t="s">
        <v>32</v>
      </c>
    </row>
    <row r="27" spans="1:13">
      <c r="A27" s="6">
        <v>44601</v>
      </c>
      <c r="B27" s="5" t="s">
        <v>43</v>
      </c>
      <c r="D27" s="5" t="s">
        <v>35</v>
      </c>
      <c r="E27" s="5">
        <v>10000</v>
      </c>
      <c r="F27" s="5" t="s">
        <v>10</v>
      </c>
      <c r="G27" s="5">
        <v>101.5</v>
      </c>
      <c r="H27" s="5">
        <v>101.3</v>
      </c>
      <c r="I27" s="5">
        <v>101.8</v>
      </c>
      <c r="J27" s="5">
        <v>101.64</v>
      </c>
      <c r="K27" s="5">
        <f t="shared" si="0"/>
        <v>0.14000000000000057</v>
      </c>
      <c r="L27" s="5">
        <f t="shared" si="1"/>
        <v>1400.0000000000057</v>
      </c>
      <c r="M27" s="16" t="s">
        <v>32</v>
      </c>
    </row>
    <row r="28" spans="1:13">
      <c r="A28" s="6">
        <v>44601</v>
      </c>
      <c r="B28" s="5" t="s">
        <v>14</v>
      </c>
      <c r="D28" s="5" t="s">
        <v>35</v>
      </c>
      <c r="E28" s="5">
        <v>5000</v>
      </c>
      <c r="F28" s="5" t="s">
        <v>10</v>
      </c>
      <c r="G28" s="5">
        <v>183.5</v>
      </c>
      <c r="H28" s="5">
        <v>182.5</v>
      </c>
      <c r="I28" s="5">
        <v>185</v>
      </c>
      <c r="J28" s="5">
        <v>184.75</v>
      </c>
      <c r="K28" s="5">
        <f t="shared" si="0"/>
        <v>1.25</v>
      </c>
      <c r="L28" s="5">
        <f t="shared" si="1"/>
        <v>6250</v>
      </c>
      <c r="M28" s="16" t="s">
        <v>32</v>
      </c>
    </row>
    <row r="29" spans="1:13">
      <c r="A29" s="6">
        <v>44601</v>
      </c>
      <c r="B29" s="5" t="s">
        <v>37</v>
      </c>
      <c r="D29" s="5" t="s">
        <v>36</v>
      </c>
      <c r="E29" s="5">
        <v>10</v>
      </c>
      <c r="F29" s="5" t="s">
        <v>10</v>
      </c>
      <c r="G29" s="5">
        <v>62800</v>
      </c>
      <c r="H29" s="5">
        <v>62600</v>
      </c>
      <c r="I29" s="5">
        <v>63200</v>
      </c>
      <c r="J29" s="5">
        <v>62920</v>
      </c>
      <c r="K29" s="5">
        <f t="shared" si="0"/>
        <v>120</v>
      </c>
      <c r="L29" s="5">
        <f t="shared" si="1"/>
        <v>1200</v>
      </c>
      <c r="M29" s="16" t="s">
        <v>32</v>
      </c>
    </row>
    <row r="30" spans="1:13">
      <c r="A30" s="6">
        <v>44602</v>
      </c>
      <c r="B30" s="5" t="s">
        <v>37</v>
      </c>
      <c r="D30" s="5" t="s">
        <v>35</v>
      </c>
      <c r="E30" s="5">
        <v>10</v>
      </c>
      <c r="F30" s="5" t="s">
        <v>10</v>
      </c>
      <c r="G30" s="5">
        <v>62800</v>
      </c>
      <c r="H30" s="5">
        <v>62400</v>
      </c>
      <c r="I30" s="5">
        <v>63500</v>
      </c>
      <c r="J30" s="5">
        <v>63050</v>
      </c>
      <c r="K30" s="5">
        <f t="shared" si="0"/>
        <v>250</v>
      </c>
      <c r="L30" s="5">
        <f t="shared" si="1"/>
        <v>2500</v>
      </c>
      <c r="M30" s="16" t="s">
        <v>32</v>
      </c>
    </row>
    <row r="31" spans="1:13">
      <c r="A31" s="6">
        <v>44602</v>
      </c>
      <c r="B31" s="5" t="s">
        <v>39</v>
      </c>
      <c r="D31" s="5" t="s">
        <v>35</v>
      </c>
      <c r="E31" s="5">
        <v>10000</v>
      </c>
      <c r="F31" s="5" t="s">
        <v>12</v>
      </c>
      <c r="G31" s="5">
        <v>85.73</v>
      </c>
      <c r="H31" s="5">
        <v>85.97</v>
      </c>
      <c r="I31" s="5">
        <v>85.4</v>
      </c>
      <c r="J31" s="5">
        <v>85.84</v>
      </c>
      <c r="K31" s="5">
        <f t="shared" si="0"/>
        <v>-0.10999999999999943</v>
      </c>
      <c r="L31" s="5">
        <f t="shared" si="1"/>
        <v>-1099.9999999999943</v>
      </c>
      <c r="M31" s="16" t="s">
        <v>33</v>
      </c>
    </row>
    <row r="32" spans="1:13">
      <c r="A32" s="6">
        <v>44602</v>
      </c>
      <c r="B32" s="5" t="s">
        <v>14</v>
      </c>
      <c r="D32" s="5" t="s">
        <v>35</v>
      </c>
      <c r="E32" s="5">
        <v>5000</v>
      </c>
      <c r="F32" s="5" t="s">
        <v>10</v>
      </c>
      <c r="G32" s="5">
        <v>184.7</v>
      </c>
      <c r="H32" s="5">
        <v>183.7</v>
      </c>
      <c r="I32" s="5">
        <v>186</v>
      </c>
      <c r="J32" s="5">
        <v>183.7</v>
      </c>
      <c r="K32" s="5">
        <f t="shared" si="0"/>
        <v>-1</v>
      </c>
      <c r="L32" s="5">
        <f t="shared" si="1"/>
        <v>-5000</v>
      </c>
      <c r="M32" s="16" t="s">
        <v>33</v>
      </c>
    </row>
    <row r="33" spans="1:13">
      <c r="A33" s="6">
        <v>44602</v>
      </c>
      <c r="B33" s="5" t="s">
        <v>43</v>
      </c>
      <c r="D33" s="5" t="s">
        <v>35</v>
      </c>
      <c r="E33" s="5">
        <v>10000</v>
      </c>
      <c r="F33" s="5" t="s">
        <v>10</v>
      </c>
      <c r="G33" s="5">
        <v>101.5</v>
      </c>
      <c r="H33" s="5">
        <v>101.3</v>
      </c>
      <c r="I33" s="5">
        <v>101.8</v>
      </c>
      <c r="J33" s="5">
        <v>101.8</v>
      </c>
      <c r="K33" s="5">
        <f t="shared" si="0"/>
        <v>0.29999999999999716</v>
      </c>
      <c r="L33" s="5">
        <f t="shared" si="1"/>
        <v>2999.9999999999718</v>
      </c>
      <c r="M33" s="16" t="s">
        <v>32</v>
      </c>
    </row>
    <row r="34" spans="1:13">
      <c r="A34" s="6">
        <v>44602</v>
      </c>
      <c r="B34" s="5" t="s">
        <v>46</v>
      </c>
      <c r="D34" s="5" t="s">
        <v>35</v>
      </c>
      <c r="E34" s="5">
        <v>10000</v>
      </c>
      <c r="F34" s="5" t="s">
        <v>10</v>
      </c>
      <c r="G34" s="5">
        <v>64.92</v>
      </c>
      <c r="H34" s="5">
        <v>64.7</v>
      </c>
      <c r="I34" s="5">
        <v>65.5</v>
      </c>
      <c r="J34" s="5">
        <v>65.301000000000002</v>
      </c>
      <c r="K34" s="5">
        <f t="shared" si="0"/>
        <v>0.38100000000000023</v>
      </c>
      <c r="L34" s="5">
        <f t="shared" si="1"/>
        <v>3810.0000000000023</v>
      </c>
      <c r="M34" s="16" t="s">
        <v>32</v>
      </c>
    </row>
    <row r="35" spans="1:13">
      <c r="A35" s="6">
        <v>44603</v>
      </c>
      <c r="B35" s="5" t="s">
        <v>39</v>
      </c>
      <c r="D35" s="5" t="s">
        <v>35</v>
      </c>
      <c r="E35" s="5">
        <v>10000</v>
      </c>
      <c r="F35" s="5" t="s">
        <v>10</v>
      </c>
      <c r="G35" s="5">
        <v>85.8</v>
      </c>
      <c r="H35" s="5">
        <v>85.6</v>
      </c>
      <c r="I35" s="5">
        <v>86.1</v>
      </c>
      <c r="J35" s="5">
        <v>85.93</v>
      </c>
      <c r="K35" s="5">
        <f t="shared" si="0"/>
        <v>0.13000000000000966</v>
      </c>
      <c r="L35" s="5">
        <f t="shared" si="1"/>
        <v>1300.0000000000966</v>
      </c>
      <c r="M35" s="16" t="s">
        <v>32</v>
      </c>
    </row>
    <row r="36" spans="1:13">
      <c r="A36" s="6">
        <v>44603</v>
      </c>
      <c r="B36" s="5" t="s">
        <v>56</v>
      </c>
      <c r="D36" s="5" t="s">
        <v>35</v>
      </c>
      <c r="E36" s="5">
        <v>50</v>
      </c>
      <c r="F36" s="5" t="s">
        <v>10</v>
      </c>
      <c r="G36" s="5">
        <v>14250</v>
      </c>
      <c r="H36" s="5">
        <v>14180</v>
      </c>
      <c r="I36" s="5">
        <v>14350</v>
      </c>
      <c r="J36" s="5">
        <v>14320</v>
      </c>
      <c r="K36" s="5">
        <f t="shared" si="0"/>
        <v>70</v>
      </c>
      <c r="L36" s="5">
        <f t="shared" si="1"/>
        <v>3500</v>
      </c>
      <c r="M36" s="16" t="s">
        <v>32</v>
      </c>
    </row>
    <row r="37" spans="1:13">
      <c r="A37" s="6">
        <v>44606</v>
      </c>
      <c r="B37" s="5" t="s">
        <v>46</v>
      </c>
      <c r="D37" s="5" t="s">
        <v>36</v>
      </c>
      <c r="E37" s="5">
        <v>10000</v>
      </c>
      <c r="F37" s="5" t="s">
        <v>10</v>
      </c>
      <c r="G37" s="5">
        <v>65.45</v>
      </c>
      <c r="H37" s="5">
        <v>65.3</v>
      </c>
      <c r="I37" s="5">
        <v>65.900000000000006</v>
      </c>
      <c r="J37" s="5">
        <v>65.55</v>
      </c>
      <c r="K37" s="5">
        <f t="shared" si="0"/>
        <v>9.9999999999994316E-2</v>
      </c>
      <c r="L37" s="5">
        <f t="shared" si="1"/>
        <v>999.99999999994316</v>
      </c>
      <c r="M37" s="16" t="s">
        <v>32</v>
      </c>
    </row>
    <row r="38" spans="1:13">
      <c r="A38" s="6">
        <v>44606</v>
      </c>
      <c r="B38" s="5" t="s">
        <v>39</v>
      </c>
      <c r="D38" s="5" t="s">
        <v>36</v>
      </c>
      <c r="E38" s="5">
        <v>10000</v>
      </c>
      <c r="F38" s="5" t="s">
        <v>10</v>
      </c>
      <c r="G38" s="5">
        <v>85.75</v>
      </c>
      <c r="H38" s="5">
        <v>85.6</v>
      </c>
      <c r="I38" s="5">
        <v>86.2</v>
      </c>
      <c r="J38" s="5">
        <v>85.63</v>
      </c>
      <c r="K38" s="5">
        <f t="shared" si="0"/>
        <v>-0.12000000000000455</v>
      </c>
      <c r="L38" s="5">
        <f t="shared" si="1"/>
        <v>-1200.0000000000455</v>
      </c>
      <c r="M38" s="16" t="s">
        <v>33</v>
      </c>
    </row>
    <row r="39" spans="1:13">
      <c r="A39" s="6">
        <v>44606</v>
      </c>
      <c r="B39" s="5" t="s">
        <v>42</v>
      </c>
      <c r="D39" s="5" t="s">
        <v>35</v>
      </c>
      <c r="E39" s="5">
        <v>20</v>
      </c>
      <c r="F39" s="5" t="s">
        <v>10</v>
      </c>
      <c r="G39" s="5">
        <v>49500</v>
      </c>
      <c r="H39" s="5">
        <v>49200</v>
      </c>
      <c r="I39" s="5">
        <v>50000</v>
      </c>
      <c r="J39" s="5">
        <v>49865</v>
      </c>
      <c r="K39" s="5">
        <f t="shared" si="0"/>
        <v>365</v>
      </c>
      <c r="L39" s="5">
        <f t="shared" si="1"/>
        <v>7300</v>
      </c>
      <c r="M39" s="16" t="s">
        <v>32</v>
      </c>
    </row>
    <row r="40" spans="1:13">
      <c r="A40" s="6">
        <v>44606</v>
      </c>
      <c r="B40" s="5" t="s">
        <v>39</v>
      </c>
      <c r="D40" s="5" t="s">
        <v>35</v>
      </c>
      <c r="E40" s="5">
        <v>10000</v>
      </c>
      <c r="F40" s="5" t="s">
        <v>10</v>
      </c>
      <c r="G40" s="5">
        <v>85.57</v>
      </c>
      <c r="H40" s="5">
        <v>85.4</v>
      </c>
      <c r="I40" s="5">
        <v>85.9</v>
      </c>
      <c r="J40" s="5">
        <v>85.64</v>
      </c>
      <c r="K40" s="5">
        <f t="shared" si="0"/>
        <v>7.000000000000739E-2</v>
      </c>
      <c r="L40" s="5">
        <f t="shared" si="1"/>
        <v>700.0000000000739</v>
      </c>
      <c r="M40" s="16" t="s">
        <v>32</v>
      </c>
    </row>
    <row r="41" spans="1:13">
      <c r="A41" s="6">
        <v>44606</v>
      </c>
      <c r="B41" s="5" t="s">
        <v>43</v>
      </c>
      <c r="D41" s="5" t="s">
        <v>36</v>
      </c>
      <c r="E41" s="5">
        <v>10000</v>
      </c>
      <c r="F41" s="5" t="s">
        <v>10</v>
      </c>
      <c r="G41" s="5">
        <v>102.25</v>
      </c>
      <c r="H41" s="5">
        <v>101.79</v>
      </c>
      <c r="I41" s="5">
        <v>101.6</v>
      </c>
      <c r="J41" s="16">
        <v>102.1</v>
      </c>
      <c r="K41" s="5">
        <f t="shared" si="0"/>
        <v>-0.15000000000000568</v>
      </c>
      <c r="L41" s="5">
        <f t="shared" si="1"/>
        <v>-1500.0000000000568</v>
      </c>
      <c r="M41" s="16" t="s">
        <v>32</v>
      </c>
    </row>
    <row r="42" spans="1:13">
      <c r="A42" s="6">
        <v>44606</v>
      </c>
      <c r="B42" s="5" t="s">
        <v>43</v>
      </c>
      <c r="D42" s="5" t="s">
        <v>35</v>
      </c>
      <c r="E42" s="5">
        <v>10000</v>
      </c>
      <c r="F42" s="5" t="s">
        <v>10</v>
      </c>
      <c r="G42" s="5">
        <v>102.08</v>
      </c>
      <c r="H42" s="5">
        <v>101.79</v>
      </c>
      <c r="I42" s="5">
        <v>102.5</v>
      </c>
      <c r="J42" s="5">
        <v>102.28</v>
      </c>
      <c r="K42" s="5">
        <f t="shared" si="0"/>
        <v>0.20000000000000284</v>
      </c>
      <c r="L42" s="5">
        <f t="shared" si="1"/>
        <v>2000.0000000000284</v>
      </c>
      <c r="M42" s="16" t="s">
        <v>32</v>
      </c>
    </row>
    <row r="43" spans="1:13">
      <c r="A43" s="6">
        <v>44606</v>
      </c>
      <c r="B43" s="5" t="s">
        <v>37</v>
      </c>
      <c r="D43" s="5" t="s">
        <v>35</v>
      </c>
      <c r="E43" s="5">
        <v>10</v>
      </c>
      <c r="F43" s="5" t="s">
        <v>10</v>
      </c>
      <c r="G43" s="5">
        <v>64050</v>
      </c>
      <c r="H43" s="5">
        <v>63650</v>
      </c>
      <c r="I43" s="5">
        <v>64900</v>
      </c>
      <c r="J43" s="5">
        <v>64230</v>
      </c>
      <c r="K43" s="5">
        <f t="shared" si="0"/>
        <v>180</v>
      </c>
      <c r="L43" s="5">
        <f t="shared" si="1"/>
        <v>1800</v>
      </c>
      <c r="M43" s="16" t="s">
        <v>32</v>
      </c>
    </row>
    <row r="44" spans="1:13">
      <c r="A44" s="6">
        <v>44607</v>
      </c>
      <c r="B44" s="5" t="s">
        <v>46</v>
      </c>
      <c r="D44" s="5" t="s">
        <v>36</v>
      </c>
      <c r="E44" s="5">
        <v>10000</v>
      </c>
      <c r="F44" s="5" t="s">
        <v>10</v>
      </c>
      <c r="G44" s="5">
        <v>65.63</v>
      </c>
      <c r="H44" s="5">
        <v>65.489999999999995</v>
      </c>
      <c r="I44" s="5">
        <v>65.8</v>
      </c>
      <c r="J44" s="16">
        <v>65.709999999999994</v>
      </c>
      <c r="K44" s="5">
        <f t="shared" si="0"/>
        <v>7.9999999999998295E-2</v>
      </c>
      <c r="L44" s="5">
        <f t="shared" si="1"/>
        <v>799.99999999998295</v>
      </c>
      <c r="M44" s="16" t="s">
        <v>32</v>
      </c>
    </row>
    <row r="45" spans="1:13">
      <c r="A45" s="6">
        <v>44607</v>
      </c>
      <c r="B45" s="5" t="s">
        <v>43</v>
      </c>
      <c r="D45" s="5" t="s">
        <v>36</v>
      </c>
      <c r="E45" s="5">
        <v>10000</v>
      </c>
      <c r="F45" s="5" t="s">
        <v>10</v>
      </c>
      <c r="G45" s="5">
        <v>102.45</v>
      </c>
      <c r="H45" s="5">
        <v>102.3</v>
      </c>
      <c r="I45" s="5">
        <v>102.8</v>
      </c>
      <c r="J45" s="5">
        <v>102.4</v>
      </c>
      <c r="K45" s="5">
        <f t="shared" si="0"/>
        <v>-4.9999999999997158E-2</v>
      </c>
      <c r="L45" s="5">
        <f t="shared" si="1"/>
        <v>-499.99999999997158</v>
      </c>
      <c r="M45" s="16" t="s">
        <v>33</v>
      </c>
    </row>
    <row r="46" spans="1:13">
      <c r="A46" s="6">
        <v>44607</v>
      </c>
      <c r="B46" s="5" t="s">
        <v>56</v>
      </c>
      <c r="D46" s="5" t="s">
        <v>36</v>
      </c>
      <c r="E46" s="5">
        <v>50</v>
      </c>
      <c r="F46" s="5" t="s">
        <v>10</v>
      </c>
      <c r="G46" s="5">
        <v>14660</v>
      </c>
      <c r="H46" s="5">
        <v>14560</v>
      </c>
      <c r="I46" s="5">
        <v>14800</v>
      </c>
      <c r="J46" s="5">
        <v>14560</v>
      </c>
      <c r="K46" s="5">
        <f t="shared" si="0"/>
        <v>-100</v>
      </c>
      <c r="L46" s="5">
        <f t="shared" si="1"/>
        <v>-5000</v>
      </c>
      <c r="M46" s="16" t="s">
        <v>33</v>
      </c>
    </row>
    <row r="47" spans="1:13">
      <c r="A47" s="6">
        <v>44607</v>
      </c>
      <c r="B47" s="5" t="s">
        <v>39</v>
      </c>
      <c r="D47" s="5" t="s">
        <v>35</v>
      </c>
      <c r="E47" s="5">
        <v>10000</v>
      </c>
      <c r="F47" s="5" t="s">
        <v>12</v>
      </c>
      <c r="G47" s="5">
        <v>85.75</v>
      </c>
      <c r="H47" s="5">
        <v>86.05</v>
      </c>
      <c r="I47" s="5">
        <v>85.4</v>
      </c>
      <c r="J47" s="16">
        <v>85.45</v>
      </c>
      <c r="K47" s="5">
        <f t="shared" si="0"/>
        <v>0.29999999999999716</v>
      </c>
      <c r="L47" s="5">
        <f t="shared" si="1"/>
        <v>2999.9999999999718</v>
      </c>
      <c r="M47" s="16" t="s">
        <v>32</v>
      </c>
    </row>
    <row r="48" spans="1:13">
      <c r="A48" s="6">
        <v>44607</v>
      </c>
      <c r="B48" s="5" t="s">
        <v>43</v>
      </c>
      <c r="D48" s="5" t="s">
        <v>36</v>
      </c>
      <c r="E48" s="5">
        <v>10000</v>
      </c>
      <c r="F48" s="5" t="s">
        <v>12</v>
      </c>
      <c r="G48" s="5">
        <v>102.4</v>
      </c>
      <c r="H48" s="5">
        <v>102.6</v>
      </c>
      <c r="I48" s="5">
        <v>102.1</v>
      </c>
      <c r="J48" s="16">
        <v>102.15</v>
      </c>
      <c r="K48" s="5">
        <f t="shared" si="0"/>
        <v>0.25</v>
      </c>
      <c r="L48" s="5">
        <f t="shared" si="1"/>
        <v>2500</v>
      </c>
      <c r="M48" s="16" t="s">
        <v>32</v>
      </c>
    </row>
    <row r="49" spans="1:13">
      <c r="A49" s="6">
        <v>44608</v>
      </c>
      <c r="B49" s="5" t="s">
        <v>101</v>
      </c>
      <c r="D49" s="5" t="s">
        <v>35</v>
      </c>
      <c r="E49" s="5">
        <v>10000</v>
      </c>
      <c r="F49" s="5" t="s">
        <v>10</v>
      </c>
      <c r="G49" s="5">
        <v>0.09</v>
      </c>
      <c r="H49" s="5">
        <v>0.01</v>
      </c>
      <c r="I49" s="5">
        <v>0.3</v>
      </c>
      <c r="J49" s="16">
        <v>0.245</v>
      </c>
      <c r="K49" s="5">
        <f t="shared" si="0"/>
        <v>0.155</v>
      </c>
      <c r="L49" s="5">
        <f t="shared" si="1"/>
        <v>1550</v>
      </c>
      <c r="M49" s="16" t="s">
        <v>32</v>
      </c>
    </row>
    <row r="50" spans="1:13">
      <c r="A50" s="6">
        <v>44608</v>
      </c>
      <c r="B50" s="5" t="s">
        <v>43</v>
      </c>
      <c r="D50" s="5" t="s">
        <v>35</v>
      </c>
      <c r="E50" s="5">
        <v>10000</v>
      </c>
      <c r="F50" s="16" t="s">
        <v>12</v>
      </c>
      <c r="G50" s="5">
        <v>101.93</v>
      </c>
      <c r="H50" s="5">
        <v>102.13</v>
      </c>
      <c r="I50" s="5">
        <v>101.5</v>
      </c>
      <c r="J50" s="16">
        <v>101.84</v>
      </c>
      <c r="K50" s="5">
        <f t="shared" si="0"/>
        <v>9.0000000000003411E-2</v>
      </c>
      <c r="L50" s="5">
        <f t="shared" si="1"/>
        <v>900.00000000003411</v>
      </c>
      <c r="M50" s="16" t="s">
        <v>32</v>
      </c>
    </row>
    <row r="51" spans="1:13">
      <c r="A51" s="6">
        <v>44608</v>
      </c>
      <c r="B51" s="5" t="s">
        <v>46</v>
      </c>
      <c r="D51" s="5" t="s">
        <v>36</v>
      </c>
      <c r="E51" s="5">
        <v>10000</v>
      </c>
      <c r="F51" s="5" t="s">
        <v>12</v>
      </c>
      <c r="G51" s="5">
        <v>65.08</v>
      </c>
      <c r="H51" s="5">
        <v>65.28</v>
      </c>
      <c r="I51" s="5">
        <v>64.7</v>
      </c>
      <c r="J51" s="16">
        <v>65</v>
      </c>
      <c r="K51" s="5">
        <f t="shared" si="0"/>
        <v>7.9999999999998295E-2</v>
      </c>
      <c r="L51" s="5">
        <f t="shared" si="1"/>
        <v>799.99999999998295</v>
      </c>
      <c r="M51" s="16" t="s">
        <v>32</v>
      </c>
    </row>
    <row r="52" spans="1:13">
      <c r="A52" s="6">
        <v>44608</v>
      </c>
      <c r="B52" s="5" t="s">
        <v>39</v>
      </c>
      <c r="D52" s="5" t="s">
        <v>36</v>
      </c>
      <c r="E52" s="5">
        <v>10000</v>
      </c>
      <c r="F52" s="5" t="s">
        <v>12</v>
      </c>
      <c r="G52" s="5">
        <v>85.42</v>
      </c>
      <c r="H52" s="5">
        <v>85.57</v>
      </c>
      <c r="I52" s="5">
        <v>85</v>
      </c>
      <c r="J52" s="16">
        <v>85.57</v>
      </c>
      <c r="K52" s="5">
        <f t="shared" si="0"/>
        <v>-0.14999999999999147</v>
      </c>
      <c r="L52" s="5">
        <f t="shared" si="1"/>
        <v>-1499.9999999999147</v>
      </c>
      <c r="M52" s="16" t="s">
        <v>33</v>
      </c>
    </row>
    <row r="53" spans="1:13">
      <c r="A53" s="6">
        <v>44608</v>
      </c>
      <c r="B53" s="5" t="s">
        <v>38</v>
      </c>
      <c r="D53" s="5" t="s">
        <v>36</v>
      </c>
      <c r="E53" s="5">
        <v>100</v>
      </c>
      <c r="F53" s="5" t="s">
        <v>12</v>
      </c>
      <c r="G53" s="5">
        <v>6970</v>
      </c>
      <c r="H53" s="5">
        <v>6995</v>
      </c>
      <c r="I53" s="5">
        <v>6820</v>
      </c>
      <c r="J53" s="16">
        <v>6995</v>
      </c>
      <c r="K53" s="5">
        <f t="shared" si="0"/>
        <v>-25</v>
      </c>
      <c r="L53" s="5">
        <f t="shared" si="1"/>
        <v>-2500</v>
      </c>
      <c r="M53" s="16" t="s">
        <v>33</v>
      </c>
    </row>
    <row r="54" spans="1:13">
      <c r="A54" s="6">
        <v>44609</v>
      </c>
      <c r="B54" s="5" t="s">
        <v>46</v>
      </c>
      <c r="D54" s="5" t="s">
        <v>36</v>
      </c>
      <c r="E54" s="5">
        <v>10000</v>
      </c>
      <c r="F54" s="5" t="s">
        <v>12</v>
      </c>
      <c r="G54" s="5">
        <v>65.09</v>
      </c>
      <c r="H54" s="5">
        <v>65.239999999999995</v>
      </c>
      <c r="I54" s="5">
        <v>64.7</v>
      </c>
      <c r="J54" s="16">
        <v>65.239999999999995</v>
      </c>
      <c r="K54" s="5">
        <f t="shared" si="0"/>
        <v>-0.14999999999999147</v>
      </c>
      <c r="L54" s="5">
        <f t="shared" si="1"/>
        <v>-1499.9999999999147</v>
      </c>
      <c r="M54" s="16" t="s">
        <v>33</v>
      </c>
    </row>
    <row r="55" spans="1:13">
      <c r="A55" s="6">
        <v>44609</v>
      </c>
      <c r="B55" s="5" t="s">
        <v>46</v>
      </c>
      <c r="D55" s="5" t="s">
        <v>35</v>
      </c>
      <c r="E55" s="5">
        <v>10000</v>
      </c>
      <c r="F55" s="5" t="s">
        <v>12</v>
      </c>
      <c r="G55" s="5">
        <v>65.28</v>
      </c>
      <c r="H55" s="5">
        <v>65.5</v>
      </c>
      <c r="I55" s="5">
        <v>64.900000000000006</v>
      </c>
      <c r="J55" s="16">
        <v>65.16</v>
      </c>
      <c r="K55" s="5">
        <f t="shared" si="0"/>
        <v>0.12000000000000455</v>
      </c>
      <c r="L55" s="5">
        <f t="shared" si="1"/>
        <v>1200.0000000000455</v>
      </c>
      <c r="M55" s="16" t="s">
        <v>32</v>
      </c>
    </row>
    <row r="56" spans="1:13">
      <c r="A56" s="6">
        <v>44609</v>
      </c>
      <c r="B56" s="5" t="s">
        <v>39</v>
      </c>
      <c r="D56" s="5" t="s">
        <v>35</v>
      </c>
      <c r="E56" s="5">
        <v>10000</v>
      </c>
      <c r="F56" s="5" t="s">
        <v>12</v>
      </c>
      <c r="G56" s="5">
        <v>85.4</v>
      </c>
      <c r="H56" s="5">
        <v>85.55</v>
      </c>
      <c r="I56" s="5">
        <v>85</v>
      </c>
      <c r="J56" s="16">
        <v>85.2</v>
      </c>
      <c r="K56" s="5">
        <f t="shared" si="0"/>
        <v>0.20000000000000284</v>
      </c>
      <c r="L56" s="5">
        <f t="shared" si="1"/>
        <v>2000.0000000000284</v>
      </c>
      <c r="M56" s="16" t="s">
        <v>32</v>
      </c>
    </row>
    <row r="57" spans="1:13">
      <c r="A57" s="6">
        <v>44609</v>
      </c>
      <c r="B57" s="5" t="s">
        <v>41</v>
      </c>
      <c r="D57" s="5" t="s">
        <v>36</v>
      </c>
      <c r="E57" s="5">
        <v>5000</v>
      </c>
      <c r="F57" s="5" t="s">
        <v>12</v>
      </c>
      <c r="G57" s="5">
        <v>261</v>
      </c>
      <c r="H57" s="5">
        <v>262.2</v>
      </c>
      <c r="I57" s="5">
        <v>258</v>
      </c>
      <c r="J57" s="16">
        <v>260</v>
      </c>
      <c r="K57" s="5">
        <f t="shared" si="0"/>
        <v>1</v>
      </c>
      <c r="L57" s="5">
        <f t="shared" si="1"/>
        <v>5000</v>
      </c>
      <c r="M57" s="16" t="s">
        <v>32</v>
      </c>
    </row>
    <row r="58" spans="1:13">
      <c r="A58" s="6">
        <v>44609</v>
      </c>
      <c r="B58" s="5" t="s">
        <v>43</v>
      </c>
      <c r="D58" s="5" t="s">
        <v>35</v>
      </c>
      <c r="E58" s="5">
        <v>10000</v>
      </c>
      <c r="F58" s="5" t="s">
        <v>12</v>
      </c>
      <c r="G58" s="5">
        <v>102.13</v>
      </c>
      <c r="H58" s="5">
        <v>102.3</v>
      </c>
      <c r="I58" s="5">
        <v>101.8</v>
      </c>
      <c r="J58" s="16">
        <v>102.11</v>
      </c>
      <c r="K58" s="5">
        <f t="shared" si="0"/>
        <v>1.9999999999996021E-2</v>
      </c>
      <c r="L58" s="5">
        <f t="shared" si="1"/>
        <v>199.99999999996021</v>
      </c>
      <c r="M58" s="16" t="s">
        <v>32</v>
      </c>
    </row>
    <row r="59" spans="1:13">
      <c r="A59" s="6">
        <v>44609</v>
      </c>
      <c r="B59" s="5" t="s">
        <v>17</v>
      </c>
      <c r="D59" s="5" t="s">
        <v>35</v>
      </c>
      <c r="E59" s="5">
        <v>2500</v>
      </c>
      <c r="F59" s="5" t="s">
        <v>12</v>
      </c>
      <c r="G59" s="5">
        <v>768</v>
      </c>
      <c r="H59" s="5">
        <v>770</v>
      </c>
      <c r="I59" s="5">
        <v>760</v>
      </c>
      <c r="J59" s="16">
        <v>766</v>
      </c>
      <c r="K59" s="5">
        <f t="shared" si="0"/>
        <v>2</v>
      </c>
      <c r="L59" s="5">
        <f t="shared" si="1"/>
        <v>5000</v>
      </c>
      <c r="M59" s="16" t="s">
        <v>32</v>
      </c>
    </row>
    <row r="60" spans="1:13">
      <c r="A60" s="6">
        <v>44609</v>
      </c>
      <c r="B60" s="5" t="s">
        <v>20</v>
      </c>
      <c r="D60" s="5" t="s">
        <v>35</v>
      </c>
      <c r="E60" s="5">
        <v>5000</v>
      </c>
      <c r="F60" s="5" t="s">
        <v>12</v>
      </c>
      <c r="G60" s="5">
        <v>298.7</v>
      </c>
      <c r="H60" s="5">
        <v>300</v>
      </c>
      <c r="I60" s="5">
        <v>292</v>
      </c>
      <c r="J60" s="16">
        <v>300</v>
      </c>
      <c r="K60" s="5">
        <f t="shared" si="0"/>
        <v>-1.3000000000000114</v>
      </c>
      <c r="L60" s="5">
        <f t="shared" si="1"/>
        <v>-6500.0000000000564</v>
      </c>
      <c r="M60" s="16" t="s">
        <v>33</v>
      </c>
    </row>
    <row r="61" spans="1:13">
      <c r="A61" s="6">
        <v>44610</v>
      </c>
      <c r="B61" s="5" t="s">
        <v>20</v>
      </c>
      <c r="D61" s="5" t="s">
        <v>36</v>
      </c>
      <c r="E61" s="5">
        <v>5000</v>
      </c>
      <c r="F61" s="5" t="s">
        <v>12</v>
      </c>
      <c r="G61" s="5">
        <v>300.25</v>
      </c>
      <c r="H61" s="5">
        <v>301.2</v>
      </c>
      <c r="I61" s="5">
        <v>297</v>
      </c>
      <c r="J61" s="16">
        <v>301.2</v>
      </c>
      <c r="K61" s="5">
        <f t="shared" si="0"/>
        <v>-0.94999999999998863</v>
      </c>
      <c r="L61" s="5">
        <f t="shared" si="1"/>
        <v>-4749.9999999999436</v>
      </c>
      <c r="M61" s="16" t="s">
        <v>33</v>
      </c>
    </row>
    <row r="62" spans="1:13">
      <c r="A62" s="6">
        <v>44610</v>
      </c>
      <c r="B62" s="5" t="s">
        <v>39</v>
      </c>
      <c r="D62" s="5" t="s">
        <v>35</v>
      </c>
      <c r="E62" s="5">
        <v>10000</v>
      </c>
      <c r="F62" s="5" t="s">
        <v>12</v>
      </c>
      <c r="G62" s="5">
        <v>85.3</v>
      </c>
      <c r="H62" s="5">
        <v>85.5</v>
      </c>
      <c r="I62" s="5">
        <v>84.9</v>
      </c>
      <c r="J62" s="16">
        <v>85</v>
      </c>
      <c r="K62" s="5">
        <f t="shared" si="0"/>
        <v>0.29999999999999716</v>
      </c>
      <c r="L62" s="5">
        <f t="shared" si="1"/>
        <v>2999.9999999999718</v>
      </c>
      <c r="M62" s="16" t="s">
        <v>32</v>
      </c>
    </row>
    <row r="63" spans="1:13">
      <c r="A63" s="6">
        <v>44610</v>
      </c>
      <c r="B63" s="5" t="s">
        <v>46</v>
      </c>
      <c r="D63" s="5" t="s">
        <v>35</v>
      </c>
      <c r="E63" s="5">
        <v>10000</v>
      </c>
      <c r="F63" s="5" t="s">
        <v>12</v>
      </c>
      <c r="G63" s="5">
        <v>65.16</v>
      </c>
      <c r="H63" s="5">
        <v>65.349999999999994</v>
      </c>
      <c r="I63" s="5">
        <v>64.7</v>
      </c>
      <c r="J63" s="16">
        <v>64.95</v>
      </c>
      <c r="K63" s="5">
        <f t="shared" si="0"/>
        <v>0.20999999999999375</v>
      </c>
      <c r="L63" s="5">
        <f t="shared" si="1"/>
        <v>2099.9999999999372</v>
      </c>
      <c r="M63" s="16" t="s">
        <v>32</v>
      </c>
    </row>
    <row r="64" spans="1:13">
      <c r="A64" s="6">
        <v>44610</v>
      </c>
      <c r="B64" s="5" t="s">
        <v>37</v>
      </c>
      <c r="D64" s="5" t="s">
        <v>35</v>
      </c>
      <c r="E64" s="5">
        <v>10</v>
      </c>
      <c r="F64" s="5" t="s">
        <v>10</v>
      </c>
      <c r="G64" s="5">
        <v>64000</v>
      </c>
      <c r="H64" s="5">
        <v>63700</v>
      </c>
      <c r="I64" s="5">
        <v>65000</v>
      </c>
      <c r="J64" s="16">
        <v>63700</v>
      </c>
      <c r="K64" s="5">
        <f t="shared" si="0"/>
        <v>-300</v>
      </c>
      <c r="L64" s="5">
        <f t="shared" si="1"/>
        <v>-3000</v>
      </c>
      <c r="M64" s="16" t="s">
        <v>33</v>
      </c>
    </row>
    <row r="65" spans="1:13">
      <c r="A65" s="6">
        <v>44610</v>
      </c>
      <c r="B65" s="5" t="s">
        <v>43</v>
      </c>
      <c r="D65" s="5" t="s">
        <v>36</v>
      </c>
      <c r="E65" s="5">
        <v>10000</v>
      </c>
      <c r="F65" s="5" t="s">
        <v>12</v>
      </c>
      <c r="G65" s="5">
        <v>102</v>
      </c>
      <c r="H65" s="5">
        <v>102.22</v>
      </c>
      <c r="I65" s="5">
        <v>101.7</v>
      </c>
      <c r="J65" s="16">
        <v>101.7</v>
      </c>
      <c r="K65" s="5">
        <f t="shared" si="0"/>
        <v>0.29999999999999716</v>
      </c>
      <c r="L65" s="5">
        <f t="shared" si="1"/>
        <v>2999.9999999999718</v>
      </c>
      <c r="M65" s="16" t="s">
        <v>32</v>
      </c>
    </row>
    <row r="66" spans="1:13">
      <c r="A66" s="6">
        <v>44610</v>
      </c>
      <c r="B66" s="5" t="s">
        <v>37</v>
      </c>
      <c r="D66" s="5" t="s">
        <v>35</v>
      </c>
      <c r="E66" s="5">
        <v>10</v>
      </c>
      <c r="F66" s="5" t="s">
        <v>10</v>
      </c>
      <c r="G66" s="5">
        <v>63825</v>
      </c>
      <c r="H66" s="5">
        <v>63400</v>
      </c>
      <c r="I66" s="5">
        <v>65000</v>
      </c>
      <c r="J66" s="16">
        <v>64600</v>
      </c>
      <c r="K66" s="5">
        <f t="shared" si="0"/>
        <v>775</v>
      </c>
      <c r="L66" s="5">
        <f t="shared" si="1"/>
        <v>7750</v>
      </c>
      <c r="M66" s="16" t="s">
        <v>32</v>
      </c>
    </row>
    <row r="67" spans="1:13">
      <c r="A67" s="6">
        <v>44613</v>
      </c>
      <c r="B67" s="5" t="s">
        <v>46</v>
      </c>
      <c r="D67" s="5" t="s">
        <v>36</v>
      </c>
      <c r="E67" s="5">
        <v>10000</v>
      </c>
      <c r="F67" s="5" t="s">
        <v>12</v>
      </c>
      <c r="G67" s="5">
        <v>64.930000000000007</v>
      </c>
      <c r="H67" s="5">
        <v>65.150000000000006</v>
      </c>
      <c r="I67" s="5">
        <v>64.599999999999994</v>
      </c>
      <c r="J67" s="16">
        <v>64.81</v>
      </c>
      <c r="K67" s="5">
        <f t="shared" si="0"/>
        <v>0.12000000000000455</v>
      </c>
      <c r="L67" s="5">
        <f t="shared" ref="L67:L99" si="2">(K67*E67)</f>
        <v>1200.0000000000455</v>
      </c>
      <c r="M67" s="16" t="s">
        <v>32</v>
      </c>
    </row>
    <row r="68" spans="1:13">
      <c r="A68" s="6">
        <v>44613</v>
      </c>
      <c r="B68" s="5" t="s">
        <v>43</v>
      </c>
      <c r="D68" s="5" t="s">
        <v>35</v>
      </c>
      <c r="E68" s="5">
        <v>10000</v>
      </c>
      <c r="F68" s="5" t="s">
        <v>12</v>
      </c>
      <c r="G68" s="5">
        <v>101.5</v>
      </c>
      <c r="H68" s="5">
        <v>101.71</v>
      </c>
      <c r="I68" s="5">
        <v>101.2</v>
      </c>
      <c r="J68" s="16">
        <v>101.4</v>
      </c>
      <c r="K68" s="5">
        <f t="shared" si="0"/>
        <v>9.9999999999994316E-2</v>
      </c>
      <c r="L68" s="5">
        <f t="shared" si="2"/>
        <v>999.99999999994316</v>
      </c>
      <c r="M68" s="16" t="s">
        <v>32</v>
      </c>
    </row>
    <row r="69" spans="1:13">
      <c r="A69" s="6">
        <v>44613</v>
      </c>
      <c r="B69" s="5" t="s">
        <v>39</v>
      </c>
      <c r="D69" s="5" t="s">
        <v>35</v>
      </c>
      <c r="E69" s="5">
        <v>10000</v>
      </c>
      <c r="F69" s="5" t="s">
        <v>12</v>
      </c>
      <c r="G69" s="5">
        <v>84.8</v>
      </c>
      <c r="H69" s="5">
        <v>84.95</v>
      </c>
      <c r="I69" s="5">
        <v>84.4</v>
      </c>
      <c r="J69" s="16">
        <v>84.7</v>
      </c>
      <c r="K69" s="5">
        <f t="shared" si="0"/>
        <v>9.9999999999994316E-2</v>
      </c>
      <c r="L69" s="5">
        <f t="shared" si="2"/>
        <v>999.99999999994316</v>
      </c>
      <c r="M69" s="16" t="s">
        <v>32</v>
      </c>
    </row>
    <row r="70" spans="1:13">
      <c r="A70" s="6">
        <v>44613</v>
      </c>
      <c r="B70" s="5" t="s">
        <v>41</v>
      </c>
      <c r="D70" s="5" t="s">
        <v>35</v>
      </c>
      <c r="E70" s="5">
        <v>5000</v>
      </c>
      <c r="F70" s="5" t="s">
        <v>12</v>
      </c>
      <c r="G70" s="5">
        <v>265</v>
      </c>
      <c r="H70" s="5">
        <v>266.10000000000002</v>
      </c>
      <c r="I70" s="5">
        <v>258</v>
      </c>
      <c r="J70" s="16">
        <v>266.10000000000002</v>
      </c>
      <c r="K70" s="5">
        <f t="shared" ref="K70:K99" si="3">IF(F70="BUY",J70-G70,G70-J70)</f>
        <v>-1.1000000000000227</v>
      </c>
      <c r="L70" s="5">
        <f t="shared" si="2"/>
        <v>-5500.0000000001137</v>
      </c>
      <c r="M70" s="16" t="s">
        <v>33</v>
      </c>
    </row>
    <row r="71" spans="1:13">
      <c r="A71" s="6">
        <v>44614</v>
      </c>
      <c r="B71" s="5" t="s">
        <v>70</v>
      </c>
      <c r="D71" s="5" t="s">
        <v>35</v>
      </c>
      <c r="E71" s="5">
        <v>10000</v>
      </c>
      <c r="F71" s="5" t="s">
        <v>10</v>
      </c>
      <c r="G71" s="5">
        <v>7.0000000000000007E-2</v>
      </c>
      <c r="H71" s="5">
        <v>0.01</v>
      </c>
      <c r="I71" s="5">
        <v>0.2</v>
      </c>
      <c r="J71" s="16">
        <v>0.02</v>
      </c>
      <c r="K71" s="5">
        <f t="shared" si="3"/>
        <v>-0.05</v>
      </c>
      <c r="L71" s="5">
        <f t="shared" si="2"/>
        <v>-500</v>
      </c>
      <c r="M71" s="16" t="s">
        <v>33</v>
      </c>
    </row>
    <row r="72" spans="1:13">
      <c r="A72" s="6">
        <v>44614</v>
      </c>
      <c r="B72" s="5" t="s">
        <v>39</v>
      </c>
      <c r="D72" s="5" t="s">
        <v>35</v>
      </c>
      <c r="E72" s="5">
        <v>10000</v>
      </c>
      <c r="F72" s="5" t="s">
        <v>10</v>
      </c>
      <c r="G72" s="5">
        <v>84.6</v>
      </c>
      <c r="H72" s="5">
        <v>84.4</v>
      </c>
      <c r="I72" s="5">
        <v>85</v>
      </c>
      <c r="J72" s="16">
        <v>84.69</v>
      </c>
      <c r="K72" s="5">
        <f t="shared" si="3"/>
        <v>9.0000000000003411E-2</v>
      </c>
      <c r="L72" s="5">
        <f t="shared" si="2"/>
        <v>900.00000000003411</v>
      </c>
      <c r="M72" s="16" t="s">
        <v>32</v>
      </c>
    </row>
    <row r="73" spans="1:13">
      <c r="A73" s="6">
        <v>44614</v>
      </c>
      <c r="B73" s="5" t="s">
        <v>46</v>
      </c>
      <c r="D73" s="5" t="s">
        <v>35</v>
      </c>
      <c r="E73" s="5">
        <v>10000</v>
      </c>
      <c r="F73" s="5" t="s">
        <v>10</v>
      </c>
      <c r="G73" s="5">
        <v>65.25</v>
      </c>
      <c r="H73" s="5">
        <v>65.05</v>
      </c>
      <c r="I73" s="5">
        <v>65.599999999999994</v>
      </c>
      <c r="J73" s="16">
        <v>65.415000000000006</v>
      </c>
      <c r="K73" s="5">
        <f t="shared" si="3"/>
        <v>0.16500000000000625</v>
      </c>
      <c r="L73" s="5">
        <f t="shared" si="2"/>
        <v>1650.0000000000625</v>
      </c>
      <c r="M73" s="16" t="s">
        <v>32</v>
      </c>
    </row>
    <row r="74" spans="1:13">
      <c r="A74" s="6">
        <v>44614</v>
      </c>
      <c r="B74" s="5" t="s">
        <v>43</v>
      </c>
      <c r="D74" s="5" t="s">
        <v>35</v>
      </c>
      <c r="E74" s="5">
        <v>10000</v>
      </c>
      <c r="F74" s="5" t="s">
        <v>10</v>
      </c>
      <c r="G74" s="5">
        <v>101.75</v>
      </c>
      <c r="H74" s="5">
        <v>101.55</v>
      </c>
      <c r="I74" s="5">
        <v>102</v>
      </c>
      <c r="J74" s="16">
        <v>101.85</v>
      </c>
      <c r="K74" s="5">
        <f t="shared" si="3"/>
        <v>9.9999999999994316E-2</v>
      </c>
      <c r="L74" s="5">
        <f t="shared" si="2"/>
        <v>999.99999999994316</v>
      </c>
      <c r="M74" s="16" t="s">
        <v>32</v>
      </c>
    </row>
    <row r="75" spans="1:13">
      <c r="A75" s="6">
        <v>44614</v>
      </c>
      <c r="B75" s="5" t="s">
        <v>37</v>
      </c>
      <c r="D75" s="5" t="s">
        <v>36</v>
      </c>
      <c r="E75" s="5">
        <v>10</v>
      </c>
      <c r="F75" s="5" t="s">
        <v>10</v>
      </c>
      <c r="G75" s="5">
        <v>65600</v>
      </c>
      <c r="H75" s="5">
        <v>65300</v>
      </c>
      <c r="I75" s="5">
        <v>66500</v>
      </c>
      <c r="J75" s="16">
        <v>65300</v>
      </c>
      <c r="K75" s="5">
        <f t="shared" si="3"/>
        <v>-300</v>
      </c>
      <c r="L75" s="5">
        <f t="shared" si="2"/>
        <v>-3000</v>
      </c>
      <c r="M75" s="16" t="s">
        <v>33</v>
      </c>
    </row>
    <row r="76" spans="1:13">
      <c r="A76" s="6">
        <v>44615</v>
      </c>
      <c r="B76" s="5" t="s">
        <v>39</v>
      </c>
      <c r="D76" s="5" t="s">
        <v>35</v>
      </c>
      <c r="E76" s="5">
        <v>10000</v>
      </c>
      <c r="F76" s="5" t="s">
        <v>10</v>
      </c>
      <c r="G76" s="5">
        <v>84.6</v>
      </c>
      <c r="H76" s="5">
        <v>84.37</v>
      </c>
      <c r="I76" s="5">
        <v>84.9</v>
      </c>
      <c r="J76" s="16">
        <v>84.66</v>
      </c>
      <c r="K76" s="5">
        <f t="shared" si="3"/>
        <v>6.0000000000002274E-2</v>
      </c>
      <c r="L76" s="5">
        <f t="shared" si="2"/>
        <v>600.00000000002274</v>
      </c>
      <c r="M76" s="16" t="s">
        <v>32</v>
      </c>
    </row>
    <row r="77" spans="1:13">
      <c r="A77" s="6">
        <v>44615</v>
      </c>
      <c r="B77" s="5" t="s">
        <v>43</v>
      </c>
      <c r="D77" s="5" t="s">
        <v>35</v>
      </c>
      <c r="E77" s="5">
        <v>10000</v>
      </c>
      <c r="F77" s="5" t="s">
        <v>10</v>
      </c>
      <c r="G77" s="5">
        <v>101.5</v>
      </c>
      <c r="H77" s="5">
        <v>101.3</v>
      </c>
      <c r="I77" s="5">
        <v>102</v>
      </c>
      <c r="J77" s="16">
        <v>101.62</v>
      </c>
      <c r="K77" s="5">
        <f t="shared" si="3"/>
        <v>0.12000000000000455</v>
      </c>
      <c r="L77" s="5">
        <f t="shared" si="2"/>
        <v>1200.0000000000455</v>
      </c>
      <c r="M77" s="16" t="s">
        <v>32</v>
      </c>
    </row>
    <row r="78" spans="1:13">
      <c r="A78" s="6">
        <v>44615</v>
      </c>
      <c r="B78" s="5" t="s">
        <v>37</v>
      </c>
      <c r="D78" s="5" t="s">
        <v>35</v>
      </c>
      <c r="E78" s="5">
        <v>10</v>
      </c>
      <c r="F78" s="5" t="s">
        <v>10</v>
      </c>
      <c r="G78" s="5">
        <v>64950</v>
      </c>
      <c r="H78" s="5">
        <v>64450</v>
      </c>
      <c r="I78" s="16">
        <v>66000</v>
      </c>
      <c r="J78" s="5">
        <v>65900</v>
      </c>
      <c r="K78" s="5">
        <f t="shared" si="3"/>
        <v>950</v>
      </c>
      <c r="L78" s="5">
        <f t="shared" si="2"/>
        <v>9500</v>
      </c>
      <c r="M78" s="16" t="s">
        <v>32</v>
      </c>
    </row>
    <row r="79" spans="1:13">
      <c r="A79" s="6">
        <v>44615</v>
      </c>
      <c r="B79" s="5" t="s">
        <v>46</v>
      </c>
      <c r="D79" s="5" t="s">
        <v>35</v>
      </c>
      <c r="E79" s="5">
        <v>10000</v>
      </c>
      <c r="F79" s="5" t="s">
        <v>10</v>
      </c>
      <c r="G79" s="5">
        <v>64.84</v>
      </c>
      <c r="H79" s="5">
        <v>64.64</v>
      </c>
      <c r="I79" s="16">
        <v>65.2</v>
      </c>
      <c r="J79" s="5">
        <v>65.25</v>
      </c>
      <c r="K79" s="5">
        <f t="shared" si="3"/>
        <v>0.40999999999999659</v>
      </c>
      <c r="L79" s="5">
        <f t="shared" si="2"/>
        <v>4099.9999999999654</v>
      </c>
      <c r="M79" s="16" t="s">
        <v>32</v>
      </c>
    </row>
    <row r="80" spans="1:13">
      <c r="A80" s="6">
        <v>44615</v>
      </c>
      <c r="B80" s="5" t="s">
        <v>44</v>
      </c>
      <c r="D80" s="5" t="s">
        <v>35</v>
      </c>
      <c r="E80" s="5">
        <v>10000</v>
      </c>
      <c r="F80" s="5" t="s">
        <v>10</v>
      </c>
      <c r="G80" s="5">
        <v>74.61</v>
      </c>
      <c r="H80" s="5">
        <v>74.540000000000006</v>
      </c>
      <c r="I80" s="16">
        <v>74.8</v>
      </c>
      <c r="J80" s="5">
        <v>74.95</v>
      </c>
      <c r="K80" s="5">
        <f t="shared" si="3"/>
        <v>0.34000000000000341</v>
      </c>
      <c r="L80" s="5">
        <f t="shared" si="2"/>
        <v>3400.0000000000341</v>
      </c>
      <c r="M80" s="16" t="s">
        <v>32</v>
      </c>
    </row>
    <row r="81" spans="1:13">
      <c r="A81" s="6">
        <v>44615</v>
      </c>
      <c r="B81" s="5" t="s">
        <v>20</v>
      </c>
      <c r="D81" s="5" t="s">
        <v>35</v>
      </c>
      <c r="E81" s="5">
        <v>5000</v>
      </c>
      <c r="F81" s="5" t="s">
        <v>10</v>
      </c>
      <c r="G81" s="5">
        <v>295.5</v>
      </c>
      <c r="H81" s="5">
        <v>294.5</v>
      </c>
      <c r="I81" s="16">
        <v>299</v>
      </c>
      <c r="J81" s="5">
        <v>297.60000000000002</v>
      </c>
      <c r="K81" s="5">
        <f t="shared" si="3"/>
        <v>2.1000000000000227</v>
      </c>
      <c r="L81" s="5">
        <f t="shared" si="2"/>
        <v>10500.000000000113</v>
      </c>
      <c r="M81" s="16" t="s">
        <v>32</v>
      </c>
    </row>
    <row r="82" spans="1:13">
      <c r="A82" s="6">
        <v>44616</v>
      </c>
      <c r="B82" s="5" t="s">
        <v>100</v>
      </c>
      <c r="D82" s="5" t="s">
        <v>36</v>
      </c>
      <c r="E82" s="5">
        <v>10000</v>
      </c>
      <c r="F82" s="5" t="s">
        <v>10</v>
      </c>
      <c r="G82" s="5">
        <v>0.02</v>
      </c>
      <c r="H82" s="5">
        <v>0.02</v>
      </c>
      <c r="I82" s="16">
        <v>0.15</v>
      </c>
      <c r="J82" s="5">
        <v>7.0000000000000007E-2</v>
      </c>
      <c r="K82" s="5">
        <f t="shared" si="3"/>
        <v>0.05</v>
      </c>
      <c r="L82" s="5">
        <f t="shared" si="2"/>
        <v>500</v>
      </c>
      <c r="M82" s="16" t="s">
        <v>32</v>
      </c>
    </row>
    <row r="83" spans="1:13">
      <c r="A83" s="6">
        <v>44616</v>
      </c>
      <c r="B83" s="5" t="s">
        <v>46</v>
      </c>
      <c r="D83" s="5" t="s">
        <v>36</v>
      </c>
      <c r="E83" s="5">
        <v>10000</v>
      </c>
      <c r="F83" s="5" t="s">
        <v>10</v>
      </c>
      <c r="G83" s="5">
        <v>65.290000000000006</v>
      </c>
      <c r="H83" s="5">
        <v>65.05</v>
      </c>
      <c r="I83" s="16">
        <v>65.7</v>
      </c>
      <c r="J83" s="5">
        <v>65.7</v>
      </c>
      <c r="K83" s="5">
        <f t="shared" si="3"/>
        <v>0.40999999999999659</v>
      </c>
      <c r="L83" s="5">
        <f t="shared" si="2"/>
        <v>4099.9999999999654</v>
      </c>
      <c r="M83" s="16" t="s">
        <v>32</v>
      </c>
    </row>
    <row r="84" spans="1:13">
      <c r="A84" s="6">
        <v>44616</v>
      </c>
      <c r="B84" s="5" t="s">
        <v>102</v>
      </c>
      <c r="D84" s="5" t="s">
        <v>36</v>
      </c>
      <c r="E84" s="5">
        <v>360</v>
      </c>
      <c r="F84" s="5" t="s">
        <v>10</v>
      </c>
      <c r="G84" s="5">
        <v>995</v>
      </c>
      <c r="H84" s="5">
        <v>984</v>
      </c>
      <c r="I84" s="16">
        <v>1020</v>
      </c>
      <c r="J84" s="5">
        <v>1015</v>
      </c>
      <c r="K84" s="5">
        <f t="shared" si="3"/>
        <v>20</v>
      </c>
      <c r="L84" s="5">
        <f t="shared" si="2"/>
        <v>7200</v>
      </c>
      <c r="M84" s="16" t="s">
        <v>32</v>
      </c>
    </row>
    <row r="85" spans="1:13">
      <c r="A85" s="6">
        <v>44616</v>
      </c>
      <c r="B85" s="5" t="s">
        <v>37</v>
      </c>
      <c r="D85" s="5" t="s">
        <v>36</v>
      </c>
      <c r="E85" s="5">
        <v>10</v>
      </c>
      <c r="F85" s="5" t="s">
        <v>10</v>
      </c>
      <c r="G85" s="5">
        <v>66700</v>
      </c>
      <c r="H85" s="5">
        <v>66000</v>
      </c>
      <c r="I85" s="16">
        <v>68000</v>
      </c>
      <c r="J85" s="5">
        <v>67750</v>
      </c>
      <c r="K85" s="5">
        <f t="shared" si="3"/>
        <v>1050</v>
      </c>
      <c r="L85" s="5">
        <f t="shared" si="2"/>
        <v>10500</v>
      </c>
      <c r="M85" s="16" t="s">
        <v>32</v>
      </c>
    </row>
    <row r="86" spans="1:13">
      <c r="A86" s="6">
        <v>44616</v>
      </c>
      <c r="B86" s="5" t="s">
        <v>17</v>
      </c>
      <c r="D86" s="5" t="s">
        <v>36</v>
      </c>
      <c r="E86" s="5">
        <v>2500</v>
      </c>
      <c r="F86" s="5" t="s">
        <v>10</v>
      </c>
      <c r="G86" s="5">
        <v>770</v>
      </c>
      <c r="H86" s="5">
        <v>768</v>
      </c>
      <c r="I86" s="16">
        <v>775</v>
      </c>
      <c r="J86" s="5">
        <v>774</v>
      </c>
      <c r="K86" s="5">
        <f t="shared" si="3"/>
        <v>4</v>
      </c>
      <c r="L86" s="5">
        <f t="shared" si="2"/>
        <v>10000</v>
      </c>
      <c r="M86" s="16" t="s">
        <v>32</v>
      </c>
    </row>
    <row r="87" spans="1:13">
      <c r="A87" s="6">
        <v>44616</v>
      </c>
      <c r="B87" s="5" t="s">
        <v>14</v>
      </c>
      <c r="D87" s="5" t="s">
        <v>36</v>
      </c>
      <c r="E87" s="5">
        <v>5000</v>
      </c>
      <c r="F87" s="5" t="s">
        <v>10</v>
      </c>
      <c r="G87" s="5">
        <v>186</v>
      </c>
      <c r="H87" s="5">
        <v>184</v>
      </c>
      <c r="I87" s="16">
        <v>189</v>
      </c>
      <c r="J87" s="5">
        <v>187.2</v>
      </c>
      <c r="K87" s="5">
        <f t="shared" si="3"/>
        <v>1.1999999999999886</v>
      </c>
      <c r="L87" s="5">
        <f t="shared" si="2"/>
        <v>5999.9999999999436</v>
      </c>
      <c r="M87" s="16" t="s">
        <v>32</v>
      </c>
    </row>
    <row r="88" spans="1:13">
      <c r="A88" s="6">
        <v>44616</v>
      </c>
      <c r="B88" s="5" t="s">
        <v>41</v>
      </c>
      <c r="D88" s="5" t="s">
        <v>36</v>
      </c>
      <c r="E88" s="5">
        <v>5000</v>
      </c>
      <c r="F88" s="5" t="s">
        <v>12</v>
      </c>
      <c r="G88" s="5">
        <v>277.5</v>
      </c>
      <c r="H88" s="5">
        <v>279.5</v>
      </c>
      <c r="I88" s="16">
        <v>272</v>
      </c>
      <c r="J88" s="5">
        <v>275.8</v>
      </c>
      <c r="K88" s="5">
        <f t="shared" si="3"/>
        <v>1.6999999999999886</v>
      </c>
      <c r="L88" s="5">
        <f t="shared" si="2"/>
        <v>8499.9999999999436</v>
      </c>
      <c r="M88" s="16" t="s">
        <v>32</v>
      </c>
    </row>
    <row r="89" spans="1:13">
      <c r="A89" s="6">
        <v>44616</v>
      </c>
      <c r="B89" s="5" t="s">
        <v>37</v>
      </c>
      <c r="D89" s="5" t="s">
        <v>35</v>
      </c>
      <c r="E89" s="5">
        <v>10</v>
      </c>
      <c r="F89" s="5" t="s">
        <v>10</v>
      </c>
      <c r="G89" s="5">
        <v>66850</v>
      </c>
      <c r="H89" s="5">
        <v>66400</v>
      </c>
      <c r="I89" s="16">
        <v>68000</v>
      </c>
      <c r="J89" s="5">
        <v>66400</v>
      </c>
      <c r="K89" s="5">
        <f t="shared" si="3"/>
        <v>-450</v>
      </c>
      <c r="L89" s="5">
        <f t="shared" si="2"/>
        <v>-4500</v>
      </c>
      <c r="M89" s="16" t="s">
        <v>33</v>
      </c>
    </row>
    <row r="90" spans="1:13">
      <c r="A90" s="6">
        <v>44617</v>
      </c>
      <c r="B90" s="5" t="s">
        <v>43</v>
      </c>
      <c r="D90" s="5" t="s">
        <v>36</v>
      </c>
      <c r="E90" s="5">
        <v>10000</v>
      </c>
      <c r="F90" s="5" t="s">
        <v>12</v>
      </c>
      <c r="G90" s="5">
        <v>101.46</v>
      </c>
      <c r="H90" s="5">
        <v>101.66</v>
      </c>
      <c r="I90" s="16">
        <v>101.1</v>
      </c>
      <c r="J90" s="5">
        <v>101.19</v>
      </c>
      <c r="K90" s="5">
        <f t="shared" si="3"/>
        <v>0.26999999999999602</v>
      </c>
      <c r="L90" s="5">
        <f t="shared" si="2"/>
        <v>2699.99999999996</v>
      </c>
      <c r="M90" s="16" t="s">
        <v>32</v>
      </c>
    </row>
    <row r="91" spans="1:13">
      <c r="A91" s="6">
        <v>44617</v>
      </c>
      <c r="B91" s="5" t="s">
        <v>39</v>
      </c>
      <c r="D91" s="5" t="s">
        <v>35</v>
      </c>
      <c r="E91" s="5">
        <v>10000</v>
      </c>
      <c r="F91" s="5" t="s">
        <v>12</v>
      </c>
      <c r="G91" s="5">
        <v>84.8</v>
      </c>
      <c r="H91" s="5">
        <v>85</v>
      </c>
      <c r="I91" s="16">
        <v>84.5</v>
      </c>
      <c r="J91" s="5">
        <v>84.72</v>
      </c>
      <c r="K91" s="5">
        <f t="shared" si="3"/>
        <v>7.9999999999998295E-2</v>
      </c>
      <c r="L91" s="5">
        <f t="shared" si="2"/>
        <v>799.99999999998295</v>
      </c>
      <c r="M91" s="16" t="s">
        <v>32</v>
      </c>
    </row>
    <row r="92" spans="1:13">
      <c r="A92" s="6">
        <v>44617</v>
      </c>
      <c r="B92" s="5" t="s">
        <v>102</v>
      </c>
      <c r="D92" s="5" t="s">
        <v>35</v>
      </c>
      <c r="E92" s="5">
        <v>360</v>
      </c>
      <c r="F92" s="5" t="s">
        <v>10</v>
      </c>
      <c r="G92" s="5">
        <v>1000</v>
      </c>
      <c r="H92" s="5">
        <v>984</v>
      </c>
      <c r="I92" s="16">
        <v>1040</v>
      </c>
      <c r="J92" s="5">
        <v>1000</v>
      </c>
      <c r="K92" s="5">
        <f t="shared" si="3"/>
        <v>0</v>
      </c>
      <c r="L92" s="5">
        <f t="shared" si="2"/>
        <v>0</v>
      </c>
      <c r="M92" s="16" t="s">
        <v>68</v>
      </c>
    </row>
    <row r="93" spans="1:13">
      <c r="A93" s="6">
        <v>44617</v>
      </c>
      <c r="B93" s="5" t="s">
        <v>46</v>
      </c>
      <c r="D93" s="5" t="s">
        <v>35</v>
      </c>
      <c r="E93" s="5">
        <v>10000</v>
      </c>
      <c r="F93" s="5" t="s">
        <v>10</v>
      </c>
      <c r="G93" s="5">
        <v>65.569999999999993</v>
      </c>
      <c r="H93" s="5">
        <v>65.37</v>
      </c>
      <c r="I93" s="16">
        <v>65.900000000000006</v>
      </c>
      <c r="J93" s="5">
        <v>65.680000000000007</v>
      </c>
      <c r="K93" s="5">
        <f t="shared" si="3"/>
        <v>0.11000000000001364</v>
      </c>
      <c r="L93" s="5">
        <f t="shared" si="2"/>
        <v>1100.0000000001364</v>
      </c>
      <c r="M93" s="16" t="s">
        <v>32</v>
      </c>
    </row>
    <row r="94" spans="1:13">
      <c r="A94" s="6">
        <v>44617</v>
      </c>
      <c r="B94" s="5" t="s">
        <v>61</v>
      </c>
      <c r="D94" s="5" t="s">
        <v>36</v>
      </c>
      <c r="E94" s="5">
        <v>50</v>
      </c>
      <c r="F94" s="5" t="s">
        <v>10</v>
      </c>
      <c r="G94" s="5">
        <v>18920</v>
      </c>
      <c r="H94" s="5">
        <v>18840</v>
      </c>
      <c r="I94" s="16">
        <v>19200</v>
      </c>
      <c r="J94" s="5">
        <v>18980</v>
      </c>
      <c r="K94" s="5">
        <f t="shared" si="3"/>
        <v>60</v>
      </c>
      <c r="L94" s="5">
        <f t="shared" si="2"/>
        <v>3000</v>
      </c>
      <c r="M94" s="16" t="s">
        <v>32</v>
      </c>
    </row>
    <row r="95" spans="1:13">
      <c r="A95" s="6">
        <v>44617</v>
      </c>
      <c r="B95" s="5" t="s">
        <v>44</v>
      </c>
      <c r="D95" s="5" t="s">
        <v>36</v>
      </c>
      <c r="E95" s="5">
        <v>10000</v>
      </c>
      <c r="F95" s="5" t="s">
        <v>10</v>
      </c>
      <c r="G95" s="5">
        <v>74.55</v>
      </c>
      <c r="H95" s="5">
        <v>74.400000000000006</v>
      </c>
      <c r="I95" s="16">
        <v>74.8</v>
      </c>
      <c r="J95" s="5">
        <v>74.599999999999994</v>
      </c>
      <c r="K95" s="5">
        <f t="shared" si="3"/>
        <v>4.9999999999997158E-2</v>
      </c>
      <c r="L95" s="5">
        <f t="shared" si="2"/>
        <v>499.99999999997158</v>
      </c>
      <c r="M95" s="16" t="s">
        <v>32</v>
      </c>
    </row>
    <row r="96" spans="1:13">
      <c r="A96" s="6">
        <v>44617</v>
      </c>
      <c r="B96" s="5" t="s">
        <v>38</v>
      </c>
      <c r="D96" s="5" t="s">
        <v>36</v>
      </c>
      <c r="E96" s="5">
        <v>100</v>
      </c>
      <c r="F96" s="5" t="s">
        <v>10</v>
      </c>
      <c r="G96" s="5">
        <v>6945</v>
      </c>
      <c r="H96" s="5">
        <v>6880</v>
      </c>
      <c r="I96" s="16">
        <v>7200</v>
      </c>
      <c r="J96" s="5">
        <v>6960</v>
      </c>
      <c r="K96" s="5">
        <f t="shared" si="3"/>
        <v>15</v>
      </c>
      <c r="L96" s="5">
        <f t="shared" si="2"/>
        <v>1500</v>
      </c>
      <c r="M96" s="16" t="s">
        <v>32</v>
      </c>
    </row>
    <row r="97" spans="1:13">
      <c r="A97" s="6">
        <v>44620</v>
      </c>
      <c r="B97" s="5" t="s">
        <v>46</v>
      </c>
      <c r="D97" s="5" t="s">
        <v>36</v>
      </c>
      <c r="E97" s="5">
        <v>10000</v>
      </c>
      <c r="F97" s="5" t="s">
        <v>10</v>
      </c>
      <c r="G97" s="5">
        <v>65.650000000000006</v>
      </c>
      <c r="H97" s="5">
        <v>65.5</v>
      </c>
      <c r="I97" s="16">
        <v>66.2</v>
      </c>
      <c r="J97" s="5">
        <v>65.5</v>
      </c>
      <c r="K97" s="5">
        <f t="shared" si="3"/>
        <v>-0.15000000000000568</v>
      </c>
      <c r="L97" s="5">
        <f t="shared" si="2"/>
        <v>-1500.0000000000568</v>
      </c>
      <c r="M97" s="16" t="s">
        <v>33</v>
      </c>
    </row>
    <row r="98" spans="1:13">
      <c r="A98" s="6">
        <v>44620</v>
      </c>
      <c r="B98" s="5" t="s">
        <v>14</v>
      </c>
      <c r="D98" s="5" t="s">
        <v>36</v>
      </c>
      <c r="E98" s="5">
        <v>5000</v>
      </c>
      <c r="F98" s="5" t="s">
        <v>10</v>
      </c>
      <c r="G98" s="5">
        <v>186.7</v>
      </c>
      <c r="H98" s="5">
        <v>185.7</v>
      </c>
      <c r="I98" s="16">
        <v>189</v>
      </c>
      <c r="J98" s="5">
        <v>187.7</v>
      </c>
      <c r="K98" s="5">
        <f t="shared" si="3"/>
        <v>1</v>
      </c>
      <c r="L98" s="5">
        <f t="shared" si="2"/>
        <v>5000</v>
      </c>
      <c r="M98" s="16" t="s">
        <v>68</v>
      </c>
    </row>
    <row r="99" spans="1:13">
      <c r="A99" s="6">
        <v>44620</v>
      </c>
      <c r="B99" s="5" t="s">
        <v>37</v>
      </c>
      <c r="D99" s="5" t="s">
        <v>36</v>
      </c>
      <c r="E99" s="5">
        <v>10</v>
      </c>
      <c r="F99" s="5" t="s">
        <v>10</v>
      </c>
      <c r="G99" s="5">
        <v>65900</v>
      </c>
      <c r="H99" s="5">
        <v>65400</v>
      </c>
      <c r="I99" s="16">
        <v>67000</v>
      </c>
      <c r="J99" s="5">
        <v>66475</v>
      </c>
      <c r="K99" s="5">
        <f t="shared" si="3"/>
        <v>575</v>
      </c>
      <c r="L99" s="5">
        <f t="shared" si="2"/>
        <v>5750</v>
      </c>
      <c r="M99" s="16" t="s">
        <v>32</v>
      </c>
    </row>
    <row r="100" spans="1:13">
      <c r="K100" s="5"/>
      <c r="L100" s="16"/>
    </row>
    <row r="103" spans="1:13">
      <c r="F103" s="36" t="s">
        <v>103</v>
      </c>
      <c r="G103" s="37"/>
      <c r="H103" s="37"/>
      <c r="I103" s="37"/>
      <c r="J103" s="37"/>
      <c r="K103" s="37"/>
      <c r="L103" s="38"/>
    </row>
    <row r="104" spans="1:13">
      <c r="F104" s="18" t="s">
        <v>21</v>
      </c>
      <c r="G104" s="7" t="s">
        <v>22</v>
      </c>
      <c r="H104" s="7" t="s">
        <v>23</v>
      </c>
      <c r="I104" s="7" t="s">
        <v>24</v>
      </c>
      <c r="J104" s="7" t="s">
        <v>25</v>
      </c>
      <c r="K104" s="7" t="s">
        <v>26</v>
      </c>
      <c r="L104" s="8" t="s">
        <v>27</v>
      </c>
    </row>
    <row r="105" spans="1:13">
      <c r="F105" s="19"/>
      <c r="G105" s="9"/>
      <c r="H105" s="9"/>
      <c r="I105" s="9"/>
      <c r="J105" s="10"/>
      <c r="K105" s="11"/>
      <c r="L105" s="12"/>
    </row>
    <row r="106" spans="1:13">
      <c r="F106" s="19" t="s">
        <v>48</v>
      </c>
      <c r="G106" s="9">
        <v>98</v>
      </c>
      <c r="H106" s="9">
        <v>1</v>
      </c>
      <c r="I106" s="9">
        <v>97</v>
      </c>
      <c r="J106" s="10">
        <v>74</v>
      </c>
      <c r="K106" s="11">
        <f t="shared" ref="K106" si="4">+J106/I106</f>
        <v>0.76288659793814428</v>
      </c>
      <c r="L106" s="12">
        <v>150185</v>
      </c>
    </row>
    <row r="107" spans="1:13">
      <c r="F107" s="20" t="s">
        <v>29</v>
      </c>
      <c r="G107" s="13">
        <v>98</v>
      </c>
      <c r="H107" s="13">
        <v>1</v>
      </c>
      <c r="I107" s="13">
        <v>97</v>
      </c>
      <c r="J107" s="13">
        <v>74</v>
      </c>
      <c r="K107" s="14">
        <v>0.76290000000000002</v>
      </c>
      <c r="L107" s="15">
        <v>150185</v>
      </c>
    </row>
  </sheetData>
  <autoFilter ref="A1:M100"/>
  <mergeCells count="1">
    <mergeCell ref="F103:L10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08"/>
  <sheetViews>
    <sheetView workbookViewId="0">
      <pane ySplit="1" topLeftCell="A95" activePane="bottomLeft" state="frozen"/>
      <selection pane="bottomLeft" activeCell="F104" sqref="F104:L108"/>
    </sheetView>
  </sheetViews>
  <sheetFormatPr defaultRowHeight="15"/>
  <cols>
    <col min="1" max="1" width="18.28515625" customWidth="1"/>
    <col min="2" max="2" width="21.7109375" customWidth="1"/>
    <col min="3" max="3" width="0.140625" hidden="1" customWidth="1"/>
    <col min="4" max="4" width="17" customWidth="1"/>
    <col min="6" max="6" width="11.7109375" customWidth="1"/>
    <col min="7" max="7" width="14.140625" customWidth="1"/>
    <col min="8" max="8" width="12.5703125" customWidth="1"/>
    <col min="9" max="9" width="10.5703125" customWidth="1"/>
    <col min="10" max="10" width="12.7109375" customWidth="1"/>
    <col min="11" max="11" width="16.140625" customWidth="1"/>
    <col min="12" max="12" width="19.140625" customWidth="1"/>
    <col min="13" max="13" width="13.5703125" customWidth="1"/>
  </cols>
  <sheetData>
    <row r="1" spans="1:13">
      <c r="A1" s="1" t="s">
        <v>0</v>
      </c>
      <c r="B1" s="1" t="s">
        <v>1</v>
      </c>
      <c r="C1" s="1" t="s">
        <v>52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31</v>
      </c>
    </row>
    <row r="2" spans="1:13">
      <c r="A2" s="6">
        <v>44593</v>
      </c>
      <c r="B2" s="5" t="s">
        <v>37</v>
      </c>
      <c r="D2" s="5" t="s">
        <v>36</v>
      </c>
      <c r="E2" s="5">
        <v>10</v>
      </c>
      <c r="F2" s="5" t="s">
        <v>10</v>
      </c>
      <c r="G2" s="5">
        <v>66800</v>
      </c>
      <c r="H2" s="5">
        <v>66300</v>
      </c>
      <c r="I2" s="5">
        <v>68000</v>
      </c>
      <c r="J2" s="5">
        <v>67510</v>
      </c>
      <c r="K2" s="5">
        <f t="shared" ref="K2:K65" si="0">IF(F2="BUY",J2-G2,G2-J2)</f>
        <v>710</v>
      </c>
      <c r="L2" s="5">
        <f>(K2*E2)</f>
        <v>7100</v>
      </c>
      <c r="M2" s="16" t="s">
        <v>32</v>
      </c>
    </row>
    <row r="3" spans="1:13">
      <c r="A3" s="6">
        <v>44621</v>
      </c>
      <c r="B3" s="5" t="s">
        <v>14</v>
      </c>
      <c r="D3" s="5" t="s">
        <v>35</v>
      </c>
      <c r="E3" s="5">
        <v>5000</v>
      </c>
      <c r="F3" s="5" t="s">
        <v>10</v>
      </c>
      <c r="G3" s="5">
        <v>187.6</v>
      </c>
      <c r="H3" s="5">
        <v>186.6</v>
      </c>
      <c r="I3" s="5">
        <v>189</v>
      </c>
      <c r="J3" s="5">
        <v>189.4</v>
      </c>
      <c r="K3" s="5">
        <f t="shared" si="0"/>
        <v>1.8000000000000114</v>
      </c>
      <c r="L3" s="5">
        <f t="shared" ref="L3:L66" si="1">(K3*E3)</f>
        <v>9000.0000000000564</v>
      </c>
      <c r="M3" s="16" t="s">
        <v>32</v>
      </c>
    </row>
    <row r="4" spans="1:13">
      <c r="A4" s="6">
        <v>44621</v>
      </c>
      <c r="B4" s="5" t="s">
        <v>42</v>
      </c>
      <c r="D4" s="5" t="s">
        <v>36</v>
      </c>
      <c r="E4" s="5">
        <v>20</v>
      </c>
      <c r="F4" s="5" t="s">
        <v>10</v>
      </c>
      <c r="G4" s="5">
        <v>51250</v>
      </c>
      <c r="H4" s="5">
        <v>51050</v>
      </c>
      <c r="I4" s="5">
        <v>51600</v>
      </c>
      <c r="J4" s="5">
        <v>51525</v>
      </c>
      <c r="K4" s="5">
        <f t="shared" si="0"/>
        <v>275</v>
      </c>
      <c r="L4" s="5">
        <f t="shared" si="1"/>
        <v>5500</v>
      </c>
      <c r="M4" s="16" t="s">
        <v>32</v>
      </c>
    </row>
    <row r="5" spans="1:13">
      <c r="A5" s="6">
        <v>44622</v>
      </c>
      <c r="B5" s="5" t="s">
        <v>39</v>
      </c>
      <c r="D5" s="5" t="s">
        <v>35</v>
      </c>
      <c r="E5" s="5">
        <v>10000</v>
      </c>
      <c r="F5" s="5" t="s">
        <v>12</v>
      </c>
      <c r="G5" s="5">
        <v>84.6</v>
      </c>
      <c r="H5" s="5">
        <v>84.8</v>
      </c>
      <c r="I5" s="5">
        <v>84.2</v>
      </c>
      <c r="J5" s="5">
        <v>84.35</v>
      </c>
      <c r="K5" s="5">
        <f t="shared" si="0"/>
        <v>0.25</v>
      </c>
      <c r="L5" s="5">
        <f t="shared" si="1"/>
        <v>2500</v>
      </c>
      <c r="M5" s="16" t="s">
        <v>32</v>
      </c>
    </row>
    <row r="6" spans="1:13">
      <c r="A6" s="6">
        <v>44622</v>
      </c>
      <c r="B6" s="5" t="s">
        <v>37</v>
      </c>
      <c r="D6" s="5" t="s">
        <v>36</v>
      </c>
      <c r="E6" s="5">
        <v>10</v>
      </c>
      <c r="F6" s="5" t="s">
        <v>10</v>
      </c>
      <c r="G6" s="5">
        <v>67900</v>
      </c>
      <c r="H6" s="5">
        <v>66600</v>
      </c>
      <c r="I6" s="5">
        <v>70000</v>
      </c>
      <c r="J6" s="5">
        <v>67750</v>
      </c>
      <c r="K6" s="5">
        <f t="shared" si="0"/>
        <v>-150</v>
      </c>
      <c r="L6" s="5">
        <f t="shared" si="1"/>
        <v>-1500</v>
      </c>
      <c r="M6" s="16" t="s">
        <v>33</v>
      </c>
    </row>
    <row r="7" spans="1:13">
      <c r="A7" s="6">
        <v>44622</v>
      </c>
      <c r="B7" s="5" t="s">
        <v>20</v>
      </c>
      <c r="D7" s="5" t="s">
        <v>36</v>
      </c>
      <c r="E7" s="5">
        <v>5000</v>
      </c>
      <c r="F7" s="5" t="s">
        <v>12</v>
      </c>
      <c r="G7" s="5">
        <v>213.2</v>
      </c>
      <c r="H7" s="5">
        <v>214.1</v>
      </c>
      <c r="I7" s="5">
        <v>209</v>
      </c>
      <c r="J7" s="5">
        <v>214.1</v>
      </c>
      <c r="K7" s="5">
        <f t="shared" si="0"/>
        <v>-0.90000000000000568</v>
      </c>
      <c r="L7" s="5">
        <f t="shared" si="1"/>
        <v>-4500.0000000000282</v>
      </c>
      <c r="M7" s="16" t="s">
        <v>33</v>
      </c>
    </row>
    <row r="8" spans="1:13">
      <c r="A8" s="6">
        <v>44622</v>
      </c>
      <c r="B8" s="5" t="s">
        <v>17</v>
      </c>
      <c r="D8" s="5" t="s">
        <v>35</v>
      </c>
      <c r="E8" s="5">
        <v>2500</v>
      </c>
      <c r="F8" s="5" t="s">
        <v>10</v>
      </c>
      <c r="G8" s="5">
        <v>784</v>
      </c>
      <c r="H8" s="5">
        <v>781</v>
      </c>
      <c r="I8" s="5">
        <v>792</v>
      </c>
      <c r="J8" s="5">
        <v>789.5</v>
      </c>
      <c r="K8" s="5">
        <f t="shared" si="0"/>
        <v>5.5</v>
      </c>
      <c r="L8" s="5">
        <f t="shared" si="1"/>
        <v>13750</v>
      </c>
      <c r="M8" s="16" t="s">
        <v>32</v>
      </c>
    </row>
    <row r="9" spans="1:13">
      <c r="A9" s="6">
        <v>44622</v>
      </c>
      <c r="B9" s="5" t="s">
        <v>14</v>
      </c>
      <c r="D9" s="5" t="s">
        <v>35</v>
      </c>
      <c r="E9" s="5">
        <v>5000</v>
      </c>
      <c r="F9" s="5" t="s">
        <v>10</v>
      </c>
      <c r="G9" s="5">
        <v>189.7</v>
      </c>
      <c r="H9" s="5">
        <v>188.7</v>
      </c>
      <c r="I9" s="5">
        <v>195</v>
      </c>
      <c r="J9" s="5">
        <v>188.7</v>
      </c>
      <c r="K9" s="5">
        <f t="shared" si="0"/>
        <v>-1</v>
      </c>
      <c r="L9" s="5">
        <f t="shared" si="1"/>
        <v>-5000</v>
      </c>
      <c r="M9" s="16" t="s">
        <v>33</v>
      </c>
    </row>
    <row r="10" spans="1:13">
      <c r="A10" s="6">
        <v>44622</v>
      </c>
      <c r="B10" s="5" t="s">
        <v>46</v>
      </c>
      <c r="D10" s="5" t="s">
        <v>35</v>
      </c>
      <c r="E10" s="5">
        <v>10000</v>
      </c>
      <c r="F10" s="5" t="s">
        <v>12</v>
      </c>
      <c r="G10" s="5">
        <v>65.98</v>
      </c>
      <c r="H10" s="5">
        <v>66.2</v>
      </c>
      <c r="I10" s="5">
        <v>65.599999999999994</v>
      </c>
      <c r="J10" s="5">
        <v>65.754999999999995</v>
      </c>
      <c r="K10" s="5">
        <f t="shared" si="0"/>
        <v>0.22500000000000853</v>
      </c>
      <c r="L10" s="5">
        <f t="shared" si="1"/>
        <v>2250.0000000000855</v>
      </c>
      <c r="M10" s="16" t="s">
        <v>32</v>
      </c>
    </row>
    <row r="11" spans="1:13">
      <c r="A11" s="6">
        <v>44622</v>
      </c>
      <c r="B11" s="5" t="s">
        <v>43</v>
      </c>
      <c r="D11" s="5" t="s">
        <v>35</v>
      </c>
      <c r="E11" s="5">
        <v>10000</v>
      </c>
      <c r="F11" s="5" t="s">
        <v>10</v>
      </c>
      <c r="G11" s="5">
        <v>101</v>
      </c>
      <c r="H11" s="5">
        <v>101.8</v>
      </c>
      <c r="I11" s="5">
        <v>101.4</v>
      </c>
      <c r="J11" s="5">
        <v>101.245</v>
      </c>
      <c r="K11" s="5">
        <f t="shared" si="0"/>
        <v>0.24500000000000455</v>
      </c>
      <c r="L11" s="5">
        <f t="shared" si="1"/>
        <v>2450.0000000000455</v>
      </c>
      <c r="M11" s="16" t="s">
        <v>32</v>
      </c>
    </row>
    <row r="12" spans="1:13">
      <c r="A12" s="6">
        <v>44622</v>
      </c>
      <c r="B12" s="5" t="s">
        <v>44</v>
      </c>
      <c r="D12" s="5" t="s">
        <v>36</v>
      </c>
      <c r="E12" s="5">
        <v>10000</v>
      </c>
      <c r="F12" s="5" t="s">
        <v>12</v>
      </c>
      <c r="G12" s="5">
        <v>75.959999999999994</v>
      </c>
      <c r="H12" s="5">
        <v>76.13</v>
      </c>
      <c r="I12" s="5">
        <v>75.7</v>
      </c>
      <c r="J12" s="5">
        <v>75.92</v>
      </c>
      <c r="K12" s="5">
        <f t="shared" si="0"/>
        <v>3.9999999999992042E-2</v>
      </c>
      <c r="L12" s="5">
        <f t="shared" si="1"/>
        <v>399.99999999992042</v>
      </c>
      <c r="M12" s="16" t="s">
        <v>32</v>
      </c>
    </row>
    <row r="13" spans="1:13">
      <c r="A13" s="6">
        <v>44622</v>
      </c>
      <c r="B13" s="5" t="s">
        <v>37</v>
      </c>
      <c r="D13" s="5" t="s">
        <v>35</v>
      </c>
      <c r="E13" s="5">
        <v>10</v>
      </c>
      <c r="F13" s="5" t="s">
        <v>10</v>
      </c>
      <c r="G13" s="5">
        <v>67600</v>
      </c>
      <c r="H13" s="5">
        <v>67200</v>
      </c>
      <c r="I13" s="5">
        <v>70000</v>
      </c>
      <c r="J13" s="5">
        <v>67900</v>
      </c>
      <c r="K13" s="5">
        <f t="shared" si="0"/>
        <v>300</v>
      </c>
      <c r="L13" s="5">
        <f t="shared" si="1"/>
        <v>3000</v>
      </c>
      <c r="M13" s="16" t="s">
        <v>32</v>
      </c>
    </row>
    <row r="14" spans="1:13">
      <c r="A14" s="6">
        <v>44622</v>
      </c>
      <c r="B14" s="5" t="s">
        <v>42</v>
      </c>
      <c r="D14" s="5" t="s">
        <v>35</v>
      </c>
      <c r="E14" s="5">
        <v>20</v>
      </c>
      <c r="F14" s="5" t="s">
        <v>10</v>
      </c>
      <c r="G14" s="5">
        <v>51550</v>
      </c>
      <c r="H14" s="5">
        <v>51230</v>
      </c>
      <c r="I14" s="5">
        <v>52000</v>
      </c>
      <c r="J14" s="5">
        <v>51650</v>
      </c>
      <c r="K14" s="5">
        <f t="shared" si="0"/>
        <v>100</v>
      </c>
      <c r="L14" s="5">
        <f t="shared" si="1"/>
        <v>2000</v>
      </c>
      <c r="M14" s="16" t="s">
        <v>32</v>
      </c>
    </row>
    <row r="15" spans="1:13">
      <c r="A15" s="6">
        <v>44623</v>
      </c>
      <c r="B15" s="5" t="s">
        <v>46</v>
      </c>
      <c r="D15" s="5" t="s">
        <v>35</v>
      </c>
      <c r="E15" s="5">
        <v>10000</v>
      </c>
      <c r="F15" s="5" t="s">
        <v>12</v>
      </c>
      <c r="G15" s="5">
        <v>65.674999999999997</v>
      </c>
      <c r="H15" s="5">
        <v>65.849999999999994</v>
      </c>
      <c r="I15" s="5">
        <v>65.2</v>
      </c>
      <c r="J15" s="5">
        <v>65.849999999999994</v>
      </c>
      <c r="K15" s="5">
        <f t="shared" si="0"/>
        <v>-0.17499999999999716</v>
      </c>
      <c r="L15" s="5">
        <f t="shared" si="1"/>
        <v>-1749.9999999999716</v>
      </c>
      <c r="M15" s="16" t="s">
        <v>33</v>
      </c>
    </row>
    <row r="16" spans="1:13">
      <c r="A16" s="6">
        <v>44623</v>
      </c>
      <c r="B16" s="5" t="s">
        <v>44</v>
      </c>
      <c r="D16" s="5" t="s">
        <v>36</v>
      </c>
      <c r="E16" s="5">
        <v>10000</v>
      </c>
      <c r="F16" s="5" t="s">
        <v>12</v>
      </c>
      <c r="G16" s="5">
        <v>75.849999999999994</v>
      </c>
      <c r="H16" s="5">
        <v>75.97</v>
      </c>
      <c r="I16" s="5">
        <v>75.7</v>
      </c>
      <c r="J16" s="5">
        <v>75.97</v>
      </c>
      <c r="K16" s="5">
        <f t="shared" si="0"/>
        <v>-0.12000000000000455</v>
      </c>
      <c r="L16" s="5">
        <f t="shared" si="1"/>
        <v>-1200.0000000000455</v>
      </c>
      <c r="M16" s="16" t="s">
        <v>33</v>
      </c>
    </row>
    <row r="17" spans="1:13">
      <c r="A17" s="6">
        <v>44623</v>
      </c>
      <c r="B17" s="5" t="s">
        <v>42</v>
      </c>
      <c r="D17" s="5" t="s">
        <v>35</v>
      </c>
      <c r="E17" s="5">
        <v>20</v>
      </c>
      <c r="F17" s="5" t="s">
        <v>12</v>
      </c>
      <c r="G17" s="5">
        <v>51780</v>
      </c>
      <c r="H17" s="5">
        <v>52100</v>
      </c>
      <c r="I17" s="5">
        <v>51200</v>
      </c>
      <c r="J17" s="5">
        <v>51650</v>
      </c>
      <c r="K17" s="5">
        <f t="shared" si="0"/>
        <v>130</v>
      </c>
      <c r="L17" s="5">
        <f t="shared" si="1"/>
        <v>2600</v>
      </c>
      <c r="M17" s="16" t="s">
        <v>32</v>
      </c>
    </row>
    <row r="18" spans="1:13">
      <c r="A18" s="6">
        <v>44623</v>
      </c>
      <c r="B18" s="5" t="s">
        <v>14</v>
      </c>
      <c r="D18" s="5" t="s">
        <v>36</v>
      </c>
      <c r="E18" s="5">
        <v>5000</v>
      </c>
      <c r="F18" s="5" t="s">
        <v>10</v>
      </c>
      <c r="G18" s="5">
        <v>189.1</v>
      </c>
      <c r="H18" s="5">
        <v>188</v>
      </c>
      <c r="I18" s="5">
        <v>195</v>
      </c>
      <c r="J18" s="5">
        <v>188</v>
      </c>
      <c r="K18" s="5">
        <f t="shared" si="0"/>
        <v>-1.0999999999999943</v>
      </c>
      <c r="L18" s="5">
        <f t="shared" si="1"/>
        <v>-5499.9999999999718</v>
      </c>
      <c r="M18" s="16" t="s">
        <v>33</v>
      </c>
    </row>
    <row r="19" spans="1:13">
      <c r="A19" s="6">
        <v>44623</v>
      </c>
      <c r="B19" s="5" t="s">
        <v>61</v>
      </c>
      <c r="D19" s="5" t="s">
        <v>35</v>
      </c>
      <c r="E19" s="5">
        <v>50</v>
      </c>
      <c r="F19" s="5" t="s">
        <v>12</v>
      </c>
      <c r="G19" s="5">
        <v>20820</v>
      </c>
      <c r="H19" s="5">
        <v>20950</v>
      </c>
      <c r="I19" s="5">
        <v>20500</v>
      </c>
      <c r="J19" s="5">
        <v>20600</v>
      </c>
      <c r="K19" s="5">
        <f t="shared" si="0"/>
        <v>220</v>
      </c>
      <c r="L19" s="5">
        <f t="shared" si="1"/>
        <v>11000</v>
      </c>
      <c r="M19" s="16" t="s">
        <v>32</v>
      </c>
    </row>
    <row r="20" spans="1:13">
      <c r="A20" s="6">
        <v>44623</v>
      </c>
      <c r="B20" s="5" t="s">
        <v>20</v>
      </c>
      <c r="D20" s="5" t="s">
        <v>36</v>
      </c>
      <c r="E20" s="5">
        <v>5000</v>
      </c>
      <c r="F20" s="5" t="s">
        <v>12</v>
      </c>
      <c r="G20" s="5">
        <v>328</v>
      </c>
      <c r="H20" s="5">
        <v>329.5</v>
      </c>
      <c r="I20" s="5">
        <v>322</v>
      </c>
      <c r="J20" s="5">
        <v>328.7</v>
      </c>
      <c r="K20" s="5">
        <f t="shared" si="0"/>
        <v>-0.69999999999998863</v>
      </c>
      <c r="L20" s="5">
        <f t="shared" si="1"/>
        <v>-3499.9999999999432</v>
      </c>
      <c r="M20" s="16" t="s">
        <v>33</v>
      </c>
    </row>
    <row r="21" spans="1:13">
      <c r="A21" s="6">
        <v>44623</v>
      </c>
      <c r="B21" s="5" t="s">
        <v>41</v>
      </c>
      <c r="D21" s="5" t="s">
        <v>36</v>
      </c>
      <c r="E21" s="5">
        <v>5000</v>
      </c>
      <c r="F21" s="5" t="s">
        <v>12</v>
      </c>
      <c r="G21" s="5">
        <v>299.89999999999998</v>
      </c>
      <c r="H21" s="5">
        <v>301.39999999999998</v>
      </c>
      <c r="I21" s="5">
        <v>295</v>
      </c>
      <c r="J21" s="5">
        <v>298.3</v>
      </c>
      <c r="K21" s="5">
        <f t="shared" si="0"/>
        <v>1.5999999999999659</v>
      </c>
      <c r="L21" s="5">
        <f t="shared" si="1"/>
        <v>7999.999999999829</v>
      </c>
      <c r="M21" s="16" t="s">
        <v>32</v>
      </c>
    </row>
    <row r="22" spans="1:13">
      <c r="A22" s="6">
        <v>44624</v>
      </c>
      <c r="B22" s="5" t="s">
        <v>39</v>
      </c>
      <c r="D22" s="5" t="s">
        <v>36</v>
      </c>
      <c r="E22" s="5">
        <v>10000</v>
      </c>
      <c r="F22" s="5" t="s">
        <v>10</v>
      </c>
      <c r="G22" s="5">
        <v>84.19</v>
      </c>
      <c r="H22" s="5">
        <v>84</v>
      </c>
      <c r="I22" s="5">
        <v>84.5</v>
      </c>
      <c r="J22" s="5">
        <v>84.26</v>
      </c>
      <c r="K22" s="5">
        <f t="shared" si="0"/>
        <v>7.000000000000739E-2</v>
      </c>
      <c r="L22" s="5">
        <f t="shared" si="1"/>
        <v>700.0000000000739</v>
      </c>
      <c r="M22" s="16" t="s">
        <v>32</v>
      </c>
    </row>
    <row r="23" spans="1:13">
      <c r="A23" s="6">
        <v>44624</v>
      </c>
      <c r="B23" s="5" t="s">
        <v>46</v>
      </c>
      <c r="D23" s="5" t="s">
        <v>36</v>
      </c>
      <c r="E23" s="5">
        <v>10000</v>
      </c>
      <c r="F23" s="5" t="s">
        <v>10</v>
      </c>
      <c r="G23" s="5">
        <v>66.2</v>
      </c>
      <c r="H23" s="5">
        <v>66</v>
      </c>
      <c r="I23" s="5">
        <v>66.5</v>
      </c>
      <c r="J23" s="5">
        <v>66.14</v>
      </c>
      <c r="K23" s="5">
        <f t="shared" si="0"/>
        <v>-6.0000000000002274E-2</v>
      </c>
      <c r="L23" s="5">
        <f t="shared" si="1"/>
        <v>-600.00000000002274</v>
      </c>
      <c r="M23" s="16" t="s">
        <v>33</v>
      </c>
    </row>
    <row r="24" spans="1:13">
      <c r="A24" s="6">
        <v>44624</v>
      </c>
      <c r="B24" s="5" t="s">
        <v>43</v>
      </c>
      <c r="D24" s="5" t="s">
        <v>36</v>
      </c>
      <c r="E24" s="5">
        <v>10000</v>
      </c>
      <c r="F24" s="5" t="s">
        <v>12</v>
      </c>
      <c r="G24" s="5">
        <v>101.65</v>
      </c>
      <c r="H24" s="5">
        <v>101.82</v>
      </c>
      <c r="I24" s="5">
        <v>101.2</v>
      </c>
      <c r="J24" s="5">
        <v>101.56</v>
      </c>
      <c r="K24" s="5">
        <f t="shared" si="0"/>
        <v>9.0000000000003411E-2</v>
      </c>
      <c r="L24" s="5">
        <f t="shared" si="1"/>
        <v>900.00000000003411</v>
      </c>
      <c r="M24" s="16" t="s">
        <v>32</v>
      </c>
    </row>
    <row r="25" spans="1:13">
      <c r="A25" s="6">
        <v>44624</v>
      </c>
      <c r="B25" s="5" t="s">
        <v>46</v>
      </c>
      <c r="D25" s="5" t="s">
        <v>35</v>
      </c>
      <c r="E25" s="5">
        <v>10000</v>
      </c>
      <c r="F25" s="5" t="s">
        <v>12</v>
      </c>
      <c r="G25" s="5">
        <v>66.14</v>
      </c>
      <c r="H25" s="5">
        <v>65.900000000000006</v>
      </c>
      <c r="I25" s="5">
        <v>66.239999999999995</v>
      </c>
      <c r="J25" s="5">
        <v>66.239999999999995</v>
      </c>
      <c r="K25" s="5">
        <f t="shared" si="0"/>
        <v>-9.9999999999994316E-2</v>
      </c>
      <c r="L25" s="5">
        <f t="shared" si="1"/>
        <v>-999.99999999994316</v>
      </c>
      <c r="M25" s="16" t="s">
        <v>33</v>
      </c>
    </row>
    <row r="26" spans="1:13">
      <c r="A26" s="6">
        <v>44624</v>
      </c>
      <c r="B26" s="5" t="s">
        <v>61</v>
      </c>
      <c r="D26" s="5" t="s">
        <v>36</v>
      </c>
      <c r="E26" s="5">
        <v>50</v>
      </c>
      <c r="F26" s="5" t="s">
        <v>12</v>
      </c>
      <c r="G26" s="5">
        <v>21050</v>
      </c>
      <c r="H26" s="5">
        <v>21200</v>
      </c>
      <c r="I26" s="5">
        <v>20500</v>
      </c>
      <c r="J26" s="5">
        <v>21200</v>
      </c>
      <c r="K26" s="5">
        <f t="shared" si="0"/>
        <v>-150</v>
      </c>
      <c r="L26" s="5">
        <f t="shared" si="1"/>
        <v>-7500</v>
      </c>
      <c r="M26" s="16" t="s">
        <v>33</v>
      </c>
    </row>
    <row r="27" spans="1:13">
      <c r="A27" s="6">
        <v>44624</v>
      </c>
      <c r="B27" s="5" t="s">
        <v>104</v>
      </c>
      <c r="D27" s="5" t="s">
        <v>35</v>
      </c>
      <c r="E27" s="5">
        <v>10</v>
      </c>
      <c r="F27" s="5" t="s">
        <v>10</v>
      </c>
      <c r="G27" s="5">
        <v>68800</v>
      </c>
      <c r="H27" s="5">
        <v>68200</v>
      </c>
      <c r="I27" s="5">
        <v>70000</v>
      </c>
      <c r="J27" s="5">
        <v>70000</v>
      </c>
      <c r="K27" s="5">
        <f t="shared" si="0"/>
        <v>1200</v>
      </c>
      <c r="L27" s="5">
        <f t="shared" si="1"/>
        <v>12000</v>
      </c>
      <c r="M27" s="16" t="s">
        <v>32</v>
      </c>
    </row>
    <row r="28" spans="1:13">
      <c r="A28" s="6">
        <v>44627</v>
      </c>
      <c r="B28" s="5" t="s">
        <v>37</v>
      </c>
      <c r="D28" s="5" t="s">
        <v>36</v>
      </c>
      <c r="E28" s="5">
        <v>10</v>
      </c>
      <c r="F28" s="5" t="s">
        <v>10</v>
      </c>
      <c r="G28" s="5">
        <v>70500</v>
      </c>
      <c r="H28" s="5">
        <v>70000</v>
      </c>
      <c r="I28" s="5">
        <v>72500</v>
      </c>
      <c r="J28" s="5">
        <v>70000</v>
      </c>
      <c r="K28" s="5">
        <f t="shared" si="0"/>
        <v>-500</v>
      </c>
      <c r="L28" s="5">
        <f t="shared" si="1"/>
        <v>-5000</v>
      </c>
      <c r="M28" s="16" t="s">
        <v>33</v>
      </c>
    </row>
    <row r="29" spans="1:13">
      <c r="A29" s="6">
        <v>44628</v>
      </c>
      <c r="B29" s="5" t="s">
        <v>39</v>
      </c>
      <c r="D29" s="5" t="s">
        <v>36</v>
      </c>
      <c r="E29" s="5">
        <v>10000</v>
      </c>
      <c r="F29" s="5" t="s">
        <v>12</v>
      </c>
      <c r="G29" s="5">
        <v>84</v>
      </c>
      <c r="H29" s="5">
        <v>84.2</v>
      </c>
      <c r="I29" s="5">
        <v>83.7</v>
      </c>
      <c r="J29" s="5">
        <v>83.8</v>
      </c>
      <c r="K29" s="5">
        <f t="shared" si="0"/>
        <v>0.20000000000000284</v>
      </c>
      <c r="L29" s="5">
        <f t="shared" si="1"/>
        <v>2000.0000000000284</v>
      </c>
      <c r="M29" s="16" t="s">
        <v>32</v>
      </c>
    </row>
    <row r="30" spans="1:13">
      <c r="A30" s="6">
        <v>44628</v>
      </c>
      <c r="B30" s="5" t="s">
        <v>43</v>
      </c>
      <c r="D30" s="5" t="s">
        <v>36</v>
      </c>
      <c r="E30" s="5">
        <v>10000</v>
      </c>
      <c r="F30" s="5" t="s">
        <v>12</v>
      </c>
      <c r="G30" s="5">
        <v>101.2</v>
      </c>
      <c r="H30" s="5">
        <v>101.51</v>
      </c>
      <c r="I30" s="5">
        <v>100.8</v>
      </c>
      <c r="J30" s="5">
        <v>101</v>
      </c>
      <c r="K30" s="5">
        <f t="shared" si="0"/>
        <v>0.20000000000000284</v>
      </c>
      <c r="L30" s="5">
        <f t="shared" si="1"/>
        <v>2000.0000000000284</v>
      </c>
      <c r="M30" s="16" t="s">
        <v>32</v>
      </c>
    </row>
    <row r="31" spans="1:13">
      <c r="A31" s="6">
        <v>44628</v>
      </c>
      <c r="B31" s="5" t="s">
        <v>37</v>
      </c>
      <c r="D31" s="5" t="s">
        <v>36</v>
      </c>
      <c r="E31" s="5">
        <v>10</v>
      </c>
      <c r="F31" s="5" t="s">
        <v>10</v>
      </c>
      <c r="G31" s="5">
        <v>71400</v>
      </c>
      <c r="H31" s="5">
        <v>70900</v>
      </c>
      <c r="I31" s="5">
        <v>72500</v>
      </c>
      <c r="J31" s="5">
        <v>71730</v>
      </c>
      <c r="K31" s="5">
        <f t="shared" si="0"/>
        <v>330</v>
      </c>
      <c r="L31" s="5">
        <f t="shared" si="1"/>
        <v>3300</v>
      </c>
      <c r="M31" s="16" t="s">
        <v>32</v>
      </c>
    </row>
    <row r="32" spans="1:13">
      <c r="A32" s="6">
        <v>44628</v>
      </c>
      <c r="B32" s="5" t="s">
        <v>39</v>
      </c>
      <c r="D32" s="5" t="s">
        <v>36</v>
      </c>
      <c r="E32" s="5">
        <v>10000</v>
      </c>
      <c r="F32" s="5" t="s">
        <v>12</v>
      </c>
      <c r="G32" s="5">
        <v>84.9</v>
      </c>
      <c r="H32" s="5">
        <v>85.1</v>
      </c>
      <c r="I32" s="5">
        <v>84.4</v>
      </c>
      <c r="J32" s="5">
        <v>85.1</v>
      </c>
      <c r="K32" s="5">
        <f t="shared" si="0"/>
        <v>-0.19999999999998863</v>
      </c>
      <c r="L32" s="5">
        <f t="shared" si="1"/>
        <v>-1999.9999999998863</v>
      </c>
      <c r="M32" s="16" t="s">
        <v>33</v>
      </c>
    </row>
    <row r="33" spans="1:13">
      <c r="A33" s="6">
        <v>44629</v>
      </c>
      <c r="B33" s="5" t="s">
        <v>46</v>
      </c>
      <c r="D33" s="5" t="s">
        <v>35</v>
      </c>
      <c r="E33" s="5">
        <v>10000</v>
      </c>
      <c r="F33" s="5" t="s">
        <v>105</v>
      </c>
      <c r="G33" s="5">
        <v>66.7</v>
      </c>
      <c r="H33" s="5">
        <v>66.91</v>
      </c>
      <c r="I33" s="5">
        <v>66.2</v>
      </c>
      <c r="J33" s="5">
        <v>66.3</v>
      </c>
      <c r="K33" s="5">
        <f t="shared" si="0"/>
        <v>0.40000000000000568</v>
      </c>
      <c r="L33" s="5">
        <f t="shared" si="1"/>
        <v>4000.0000000000568</v>
      </c>
      <c r="M33" s="16" t="s">
        <v>32</v>
      </c>
    </row>
    <row r="34" spans="1:13">
      <c r="A34" s="6">
        <v>44629</v>
      </c>
      <c r="B34" s="5" t="s">
        <v>43</v>
      </c>
      <c r="D34" s="5" t="s">
        <v>35</v>
      </c>
      <c r="E34" s="5">
        <v>10000</v>
      </c>
      <c r="F34" s="5" t="s">
        <v>12</v>
      </c>
      <c r="G34" s="5">
        <v>101.2</v>
      </c>
      <c r="H34" s="5">
        <v>101.51</v>
      </c>
      <c r="I34" s="5">
        <v>100.8</v>
      </c>
      <c r="J34" s="5">
        <v>101.9</v>
      </c>
      <c r="K34" s="5">
        <f t="shared" si="0"/>
        <v>-0.70000000000000284</v>
      </c>
      <c r="L34" s="5">
        <f t="shared" si="1"/>
        <v>-7000.0000000000282</v>
      </c>
      <c r="M34" s="16" t="s">
        <v>32</v>
      </c>
    </row>
    <row r="35" spans="1:13">
      <c r="A35" s="6">
        <v>44629</v>
      </c>
      <c r="B35" s="5" t="s">
        <v>106</v>
      </c>
      <c r="D35" s="5" t="s">
        <v>35</v>
      </c>
      <c r="E35" s="5">
        <v>10000</v>
      </c>
      <c r="F35" s="5" t="s">
        <v>10</v>
      </c>
      <c r="G35" s="5">
        <v>0.34</v>
      </c>
      <c r="H35" s="5">
        <v>0.3</v>
      </c>
      <c r="I35" s="5">
        <v>0.45</v>
      </c>
      <c r="J35" s="5">
        <v>0.44</v>
      </c>
      <c r="K35" s="5">
        <f t="shared" si="0"/>
        <v>9.9999999999999978E-2</v>
      </c>
      <c r="L35" s="5">
        <f t="shared" si="1"/>
        <v>999.99999999999977</v>
      </c>
      <c r="M35" s="16" t="s">
        <v>32</v>
      </c>
    </row>
    <row r="36" spans="1:13">
      <c r="A36" s="6">
        <v>44629</v>
      </c>
      <c r="B36" s="5" t="s">
        <v>37</v>
      </c>
      <c r="D36" s="5" t="s">
        <v>36</v>
      </c>
      <c r="E36" s="5">
        <v>10</v>
      </c>
      <c r="F36" s="5" t="s">
        <v>10</v>
      </c>
      <c r="G36" s="5">
        <v>71950</v>
      </c>
      <c r="H36" s="5">
        <v>72600</v>
      </c>
      <c r="I36" s="5">
        <v>73000</v>
      </c>
      <c r="J36" s="5">
        <v>71600</v>
      </c>
      <c r="K36" s="5">
        <f t="shared" si="0"/>
        <v>-350</v>
      </c>
      <c r="L36" s="5">
        <f t="shared" si="1"/>
        <v>-3500</v>
      </c>
      <c r="M36" s="16" t="s">
        <v>33</v>
      </c>
    </row>
    <row r="37" spans="1:13">
      <c r="A37" s="6">
        <v>44629</v>
      </c>
      <c r="B37" s="5" t="s">
        <v>37</v>
      </c>
      <c r="D37" s="5" t="s">
        <v>36</v>
      </c>
      <c r="E37" s="5">
        <v>10</v>
      </c>
      <c r="F37" s="5" t="s">
        <v>10</v>
      </c>
      <c r="G37" s="5">
        <v>70500</v>
      </c>
      <c r="H37" s="5">
        <v>69900</v>
      </c>
      <c r="I37" s="5">
        <v>71500</v>
      </c>
      <c r="J37" s="5">
        <v>70850</v>
      </c>
      <c r="K37" s="5">
        <f t="shared" si="0"/>
        <v>350</v>
      </c>
      <c r="L37" s="5">
        <f t="shared" si="1"/>
        <v>3500</v>
      </c>
      <c r="M37" s="16" t="s">
        <v>32</v>
      </c>
    </row>
    <row r="38" spans="1:13">
      <c r="A38" s="6">
        <v>44630</v>
      </c>
      <c r="B38" s="5" t="s">
        <v>107</v>
      </c>
      <c r="D38" s="5" t="s">
        <v>35</v>
      </c>
      <c r="E38" s="5">
        <v>10000</v>
      </c>
      <c r="F38" s="5" t="s">
        <v>10</v>
      </c>
      <c r="G38" s="5">
        <v>0.24</v>
      </c>
      <c r="H38" s="5">
        <v>0.16</v>
      </c>
      <c r="I38" s="5">
        <v>0.5</v>
      </c>
      <c r="J38" s="5">
        <v>0.16</v>
      </c>
      <c r="K38" s="5">
        <f t="shared" si="0"/>
        <v>-7.9999999999999988E-2</v>
      </c>
      <c r="L38" s="5">
        <f t="shared" si="1"/>
        <v>-799.99999999999989</v>
      </c>
      <c r="M38" s="16" t="s">
        <v>33</v>
      </c>
    </row>
    <row r="39" spans="1:13">
      <c r="A39" s="6">
        <v>44630</v>
      </c>
      <c r="B39" s="5" t="s">
        <v>43</v>
      </c>
      <c r="D39" s="5" t="s">
        <v>36</v>
      </c>
      <c r="E39" s="5">
        <v>10000</v>
      </c>
      <c r="F39" s="5" t="s">
        <v>10</v>
      </c>
      <c r="G39" s="5">
        <v>100.8</v>
      </c>
      <c r="H39" s="5">
        <v>100.6</v>
      </c>
      <c r="I39" s="5">
        <v>101.1</v>
      </c>
      <c r="J39" s="5">
        <v>100.7</v>
      </c>
      <c r="K39" s="5">
        <f t="shared" si="0"/>
        <v>-9.9999999999994316E-2</v>
      </c>
      <c r="L39" s="5">
        <f t="shared" si="1"/>
        <v>-999.99999999994316</v>
      </c>
      <c r="M39" s="16" t="s">
        <v>33</v>
      </c>
    </row>
    <row r="40" spans="1:13">
      <c r="A40" s="6">
        <v>44630</v>
      </c>
      <c r="B40" s="5" t="s">
        <v>39</v>
      </c>
      <c r="D40" s="5" t="s">
        <v>36</v>
      </c>
      <c r="E40" s="5">
        <v>10000</v>
      </c>
      <c r="F40" s="5" t="s">
        <v>12</v>
      </c>
      <c r="G40" s="5">
        <v>84.525000000000006</v>
      </c>
      <c r="H40" s="5">
        <v>84.72</v>
      </c>
      <c r="I40" s="5">
        <v>84</v>
      </c>
      <c r="J40" s="5">
        <v>84.47</v>
      </c>
      <c r="K40" s="5">
        <f t="shared" si="0"/>
        <v>5.5000000000006821E-2</v>
      </c>
      <c r="L40" s="5">
        <f t="shared" si="1"/>
        <v>550.00000000006821</v>
      </c>
      <c r="M40" s="16" t="s">
        <v>32</v>
      </c>
    </row>
    <row r="41" spans="1:13">
      <c r="A41" s="6">
        <v>44630</v>
      </c>
      <c r="B41" s="5" t="s">
        <v>43</v>
      </c>
      <c r="D41" s="5" t="s">
        <v>35</v>
      </c>
      <c r="E41" s="5">
        <v>10000</v>
      </c>
      <c r="F41" s="5" t="s">
        <v>10</v>
      </c>
      <c r="G41" s="5">
        <v>100.65</v>
      </c>
      <c r="H41" s="5">
        <v>100.5</v>
      </c>
      <c r="I41" s="5">
        <v>101</v>
      </c>
      <c r="J41" s="5">
        <v>100.81</v>
      </c>
      <c r="K41" s="5">
        <f t="shared" si="0"/>
        <v>0.15999999999999659</v>
      </c>
      <c r="L41" s="5">
        <f t="shared" si="1"/>
        <v>1599.9999999999659</v>
      </c>
      <c r="M41" s="16" t="s">
        <v>32</v>
      </c>
    </row>
    <row r="42" spans="1:13">
      <c r="A42" s="6">
        <v>44630</v>
      </c>
      <c r="B42" s="5" t="s">
        <v>14</v>
      </c>
      <c r="D42" s="5" t="s">
        <v>35</v>
      </c>
      <c r="E42" s="5">
        <v>5000</v>
      </c>
      <c r="F42" s="5" t="s">
        <v>10</v>
      </c>
      <c r="G42" s="5">
        <v>185.7</v>
      </c>
      <c r="H42" s="5">
        <v>184</v>
      </c>
      <c r="I42" s="5">
        <v>188</v>
      </c>
      <c r="J42" s="16">
        <v>186.4</v>
      </c>
      <c r="K42" s="5">
        <f t="shared" si="0"/>
        <v>0.70000000000001705</v>
      </c>
      <c r="L42" s="5">
        <f t="shared" si="1"/>
        <v>3500.0000000000855</v>
      </c>
      <c r="M42" s="16" t="s">
        <v>32</v>
      </c>
    </row>
    <row r="43" spans="1:13">
      <c r="A43" s="6">
        <v>44630</v>
      </c>
      <c r="B43" s="5" t="s">
        <v>42</v>
      </c>
      <c r="D43" s="5" t="s">
        <v>35</v>
      </c>
      <c r="E43" s="5">
        <v>20</v>
      </c>
      <c r="F43" s="5" t="s">
        <v>12</v>
      </c>
      <c r="G43" s="5">
        <v>53150</v>
      </c>
      <c r="H43" s="5">
        <v>53450</v>
      </c>
      <c r="I43" s="5">
        <v>53000</v>
      </c>
      <c r="J43" s="5">
        <v>52920</v>
      </c>
      <c r="K43" s="5">
        <f t="shared" si="0"/>
        <v>230</v>
      </c>
      <c r="L43" s="5">
        <f t="shared" si="1"/>
        <v>4600</v>
      </c>
      <c r="M43" s="16" t="s">
        <v>32</v>
      </c>
    </row>
    <row r="44" spans="1:13">
      <c r="A44" s="6">
        <v>44631</v>
      </c>
      <c r="B44" s="5" t="s">
        <v>46</v>
      </c>
      <c r="D44" s="5" t="s">
        <v>36</v>
      </c>
      <c r="E44" s="5">
        <v>10000</v>
      </c>
      <c r="F44" s="5" t="s">
        <v>12</v>
      </c>
      <c r="G44" s="5">
        <v>65.7</v>
      </c>
      <c r="H44" s="5">
        <v>66</v>
      </c>
      <c r="I44" s="5">
        <v>65.5</v>
      </c>
      <c r="J44" s="5">
        <v>65.58</v>
      </c>
      <c r="K44" s="5">
        <f t="shared" si="0"/>
        <v>0.12000000000000455</v>
      </c>
      <c r="L44" s="5">
        <f t="shared" si="1"/>
        <v>1200.0000000000455</v>
      </c>
      <c r="M44" s="16" t="s">
        <v>32</v>
      </c>
    </row>
    <row r="45" spans="1:13">
      <c r="A45" s="6">
        <v>44631</v>
      </c>
      <c r="B45" s="5" t="s">
        <v>39</v>
      </c>
      <c r="D45" s="5" t="s">
        <v>36</v>
      </c>
      <c r="E45" s="5">
        <v>10000</v>
      </c>
      <c r="F45" s="5" t="s">
        <v>12</v>
      </c>
      <c r="G45" s="5">
        <v>84.3</v>
      </c>
      <c r="H45" s="5">
        <v>84.5</v>
      </c>
      <c r="I45" s="5">
        <v>83.9</v>
      </c>
      <c r="J45" s="16">
        <v>84.064999999999998</v>
      </c>
      <c r="K45" s="5">
        <f t="shared" si="0"/>
        <v>0.23499999999999943</v>
      </c>
      <c r="L45" s="5">
        <f t="shared" si="1"/>
        <v>2349.9999999999945</v>
      </c>
      <c r="M45" s="16" t="s">
        <v>32</v>
      </c>
    </row>
    <row r="46" spans="1:13">
      <c r="A46" s="6">
        <v>44631</v>
      </c>
      <c r="B46" s="5" t="s">
        <v>45</v>
      </c>
      <c r="D46" s="5" t="s">
        <v>36</v>
      </c>
      <c r="E46" s="5">
        <v>1250</v>
      </c>
      <c r="F46" s="5" t="s">
        <v>10</v>
      </c>
      <c r="G46" s="5">
        <v>357</v>
      </c>
      <c r="H46" s="5">
        <v>355</v>
      </c>
      <c r="I46" s="5">
        <v>365</v>
      </c>
      <c r="J46" s="5">
        <v>360</v>
      </c>
      <c r="K46" s="5">
        <f t="shared" si="0"/>
        <v>3</v>
      </c>
      <c r="L46" s="5">
        <f t="shared" si="1"/>
        <v>3750</v>
      </c>
      <c r="M46" s="16" t="s">
        <v>32</v>
      </c>
    </row>
    <row r="47" spans="1:13">
      <c r="A47" s="6">
        <v>44631</v>
      </c>
      <c r="B47" s="5" t="s">
        <v>37</v>
      </c>
      <c r="D47" s="5" t="s">
        <v>36</v>
      </c>
      <c r="E47" s="5">
        <v>10</v>
      </c>
      <c r="F47" s="5" t="s">
        <v>10</v>
      </c>
      <c r="G47" s="5">
        <v>70250</v>
      </c>
      <c r="H47" s="5">
        <v>69900</v>
      </c>
      <c r="I47" s="5">
        <v>71000</v>
      </c>
      <c r="J47" s="5">
        <v>70500</v>
      </c>
      <c r="K47" s="5">
        <f t="shared" si="0"/>
        <v>250</v>
      </c>
      <c r="L47" s="5">
        <f t="shared" si="1"/>
        <v>2500</v>
      </c>
      <c r="M47" s="16" t="s">
        <v>32</v>
      </c>
    </row>
    <row r="48" spans="1:13">
      <c r="A48" s="6">
        <v>44631</v>
      </c>
      <c r="B48" s="5" t="s">
        <v>43</v>
      </c>
      <c r="D48" s="5" t="s">
        <v>36</v>
      </c>
      <c r="E48" s="5">
        <v>10000</v>
      </c>
      <c r="F48" s="5" t="s">
        <v>12</v>
      </c>
      <c r="G48" s="5">
        <v>100.35</v>
      </c>
      <c r="H48" s="5">
        <v>100.53</v>
      </c>
      <c r="I48" s="5">
        <v>100.1</v>
      </c>
      <c r="J48" s="16">
        <v>100.42</v>
      </c>
      <c r="K48" s="5">
        <f t="shared" si="0"/>
        <v>-7.000000000000739E-2</v>
      </c>
      <c r="L48" s="5">
        <f t="shared" si="1"/>
        <v>-700.0000000000739</v>
      </c>
      <c r="M48" s="16" t="s">
        <v>33</v>
      </c>
    </row>
    <row r="49" spans="1:13">
      <c r="A49" s="6">
        <v>44634</v>
      </c>
      <c r="B49" s="5" t="s">
        <v>46</v>
      </c>
      <c r="D49" s="5" t="s">
        <v>35</v>
      </c>
      <c r="E49" s="5">
        <v>10000</v>
      </c>
      <c r="F49" s="5" t="s">
        <v>12</v>
      </c>
      <c r="G49" s="5">
        <v>65.2</v>
      </c>
      <c r="H49" s="5">
        <v>65.400000000000006</v>
      </c>
      <c r="I49" s="5">
        <v>63.8</v>
      </c>
      <c r="J49" s="16">
        <v>65.05</v>
      </c>
      <c r="K49" s="5">
        <f t="shared" si="0"/>
        <v>0.15000000000000568</v>
      </c>
      <c r="L49" s="5">
        <f t="shared" si="1"/>
        <v>1500.0000000000568</v>
      </c>
      <c r="M49" s="16" t="s">
        <v>32</v>
      </c>
    </row>
    <row r="50" spans="1:13">
      <c r="A50" s="6">
        <v>44634</v>
      </c>
      <c r="B50" s="5" t="s">
        <v>43</v>
      </c>
      <c r="D50" s="5" t="s">
        <v>35</v>
      </c>
      <c r="E50" s="5">
        <v>10000</v>
      </c>
      <c r="F50" s="5" t="s">
        <v>10</v>
      </c>
      <c r="G50" s="5">
        <v>99.93</v>
      </c>
      <c r="H50" s="5">
        <v>99.7</v>
      </c>
      <c r="I50" s="5">
        <v>100.3</v>
      </c>
      <c r="J50" s="16">
        <v>100.15</v>
      </c>
      <c r="K50" s="5">
        <f t="shared" si="0"/>
        <v>0.21999999999999886</v>
      </c>
      <c r="L50" s="5">
        <f t="shared" si="1"/>
        <v>2199.9999999999886</v>
      </c>
      <c r="M50" s="16" t="s">
        <v>32</v>
      </c>
    </row>
    <row r="51" spans="1:13">
      <c r="A51" s="6">
        <v>44634</v>
      </c>
      <c r="B51" s="5" t="s">
        <v>39</v>
      </c>
      <c r="D51" s="5" t="s">
        <v>35</v>
      </c>
      <c r="E51" s="5">
        <v>10000</v>
      </c>
      <c r="F51" s="16" t="s">
        <v>10</v>
      </c>
      <c r="G51" s="5">
        <v>83.91</v>
      </c>
      <c r="H51" s="5">
        <v>83.7</v>
      </c>
      <c r="I51" s="5">
        <v>84.2</v>
      </c>
      <c r="J51" s="16">
        <v>84.23</v>
      </c>
      <c r="K51" s="5">
        <f t="shared" si="0"/>
        <v>0.32000000000000739</v>
      </c>
      <c r="L51" s="5">
        <f t="shared" si="1"/>
        <v>3200.0000000000737</v>
      </c>
      <c r="M51" s="16" t="s">
        <v>32</v>
      </c>
    </row>
    <row r="52" spans="1:13">
      <c r="A52" s="6">
        <v>44635</v>
      </c>
      <c r="B52" s="5" t="s">
        <v>39</v>
      </c>
      <c r="D52" s="5" t="s">
        <v>36</v>
      </c>
      <c r="E52" s="5">
        <v>10000</v>
      </c>
      <c r="F52" s="5" t="s">
        <v>12</v>
      </c>
      <c r="G52" s="5">
        <v>84.15</v>
      </c>
      <c r="H52" s="5">
        <v>84.35</v>
      </c>
      <c r="I52" s="5">
        <v>83.8</v>
      </c>
      <c r="J52" s="16">
        <v>84.35</v>
      </c>
      <c r="K52" s="5">
        <f t="shared" si="0"/>
        <v>-0.19999999999998863</v>
      </c>
      <c r="L52" s="5">
        <f t="shared" si="1"/>
        <v>-1999.9999999998863</v>
      </c>
      <c r="M52" s="16" t="s">
        <v>33</v>
      </c>
    </row>
    <row r="53" spans="1:13">
      <c r="A53" s="6">
        <v>44635</v>
      </c>
      <c r="B53" s="5" t="s">
        <v>108</v>
      </c>
      <c r="D53" s="5" t="s">
        <v>35</v>
      </c>
      <c r="E53" s="5">
        <v>10000</v>
      </c>
      <c r="F53" s="5" t="s">
        <v>10</v>
      </c>
      <c r="G53" s="5">
        <v>0.18</v>
      </c>
      <c r="H53" s="5">
        <v>0.1</v>
      </c>
      <c r="I53" s="5">
        <v>0.5</v>
      </c>
      <c r="J53" s="16">
        <v>0.25</v>
      </c>
      <c r="K53" s="5">
        <f t="shared" si="0"/>
        <v>7.0000000000000007E-2</v>
      </c>
      <c r="L53" s="5">
        <f t="shared" si="1"/>
        <v>700.00000000000011</v>
      </c>
      <c r="M53" s="16" t="s">
        <v>32</v>
      </c>
    </row>
    <row r="54" spans="1:13">
      <c r="A54" s="6">
        <v>44635</v>
      </c>
      <c r="B54" s="5" t="s">
        <v>56</v>
      </c>
      <c r="D54" s="5" t="s">
        <v>35</v>
      </c>
      <c r="E54" s="5">
        <v>50</v>
      </c>
      <c r="F54" s="5" t="s">
        <v>12</v>
      </c>
      <c r="G54" s="5">
        <v>15215</v>
      </c>
      <c r="H54" s="5">
        <v>15300</v>
      </c>
      <c r="I54" s="5">
        <v>15000</v>
      </c>
      <c r="J54" s="16">
        <v>15135</v>
      </c>
      <c r="K54" s="5">
        <f t="shared" si="0"/>
        <v>80</v>
      </c>
      <c r="L54" s="5">
        <f t="shared" si="1"/>
        <v>4000</v>
      </c>
      <c r="M54" s="16" t="s">
        <v>32</v>
      </c>
    </row>
    <row r="55" spans="1:13">
      <c r="A55" s="6">
        <v>44635</v>
      </c>
      <c r="B55" s="5" t="s">
        <v>46</v>
      </c>
      <c r="D55" s="5" t="s">
        <v>36</v>
      </c>
      <c r="E55" s="5">
        <v>10000</v>
      </c>
      <c r="F55" s="5" t="s">
        <v>10</v>
      </c>
      <c r="G55" s="5">
        <v>64.8</v>
      </c>
      <c r="H55" s="5">
        <v>64.599999999999994</v>
      </c>
      <c r="I55" s="5">
        <v>65.099999999999994</v>
      </c>
      <c r="J55" s="16">
        <v>65</v>
      </c>
      <c r="K55" s="5">
        <f t="shared" si="0"/>
        <v>0.20000000000000284</v>
      </c>
      <c r="L55" s="5">
        <f t="shared" si="1"/>
        <v>2000.0000000000284</v>
      </c>
      <c r="M55" s="16" t="s">
        <v>32</v>
      </c>
    </row>
    <row r="56" spans="1:13">
      <c r="A56" s="6">
        <v>44635</v>
      </c>
      <c r="B56" s="5" t="s">
        <v>37</v>
      </c>
      <c r="D56" s="5" t="s">
        <v>36</v>
      </c>
      <c r="E56" s="5">
        <v>10</v>
      </c>
      <c r="F56" s="5" t="s">
        <v>10</v>
      </c>
      <c r="G56" s="5">
        <v>68300</v>
      </c>
      <c r="H56" s="5">
        <v>67900</v>
      </c>
      <c r="I56" s="5">
        <v>69000</v>
      </c>
      <c r="J56" s="16">
        <v>68490</v>
      </c>
      <c r="K56" s="5">
        <f t="shared" si="0"/>
        <v>190</v>
      </c>
      <c r="L56" s="5">
        <f t="shared" si="1"/>
        <v>1900</v>
      </c>
      <c r="M56" s="16" t="s">
        <v>32</v>
      </c>
    </row>
    <row r="57" spans="1:13">
      <c r="A57" s="6">
        <v>44636</v>
      </c>
      <c r="B57" s="5" t="s">
        <v>37</v>
      </c>
      <c r="D57" s="5" t="s">
        <v>36</v>
      </c>
      <c r="E57" s="5">
        <v>10</v>
      </c>
      <c r="F57" s="5" t="s">
        <v>12</v>
      </c>
      <c r="G57" s="5">
        <v>68100</v>
      </c>
      <c r="H57" s="5">
        <v>68400</v>
      </c>
      <c r="I57" s="5">
        <v>67500</v>
      </c>
      <c r="J57" s="16">
        <v>67895</v>
      </c>
      <c r="K57" s="5">
        <f t="shared" si="0"/>
        <v>205</v>
      </c>
      <c r="L57" s="5">
        <f t="shared" si="1"/>
        <v>2050</v>
      </c>
      <c r="M57" s="16" t="s">
        <v>32</v>
      </c>
    </row>
    <row r="58" spans="1:13">
      <c r="A58" s="6">
        <v>44636</v>
      </c>
      <c r="B58" s="5" t="s">
        <v>56</v>
      </c>
      <c r="D58" s="5" t="s">
        <v>36</v>
      </c>
      <c r="E58" s="5">
        <v>50</v>
      </c>
      <c r="F58" s="5" t="s">
        <v>12</v>
      </c>
      <c r="G58" s="5">
        <v>15110</v>
      </c>
      <c r="H58" s="5">
        <v>15215</v>
      </c>
      <c r="I58" s="5">
        <v>14900</v>
      </c>
      <c r="J58" s="16">
        <v>15035</v>
      </c>
      <c r="K58" s="5">
        <f t="shared" si="0"/>
        <v>75</v>
      </c>
      <c r="L58" s="5">
        <f t="shared" si="1"/>
        <v>3750</v>
      </c>
      <c r="M58" s="16" t="s">
        <v>32</v>
      </c>
    </row>
    <row r="59" spans="1:13">
      <c r="A59" s="6">
        <v>44636</v>
      </c>
      <c r="B59" s="5" t="s">
        <v>39</v>
      </c>
      <c r="D59" s="5" t="s">
        <v>36</v>
      </c>
      <c r="E59" s="5">
        <v>10000</v>
      </c>
      <c r="F59" s="5" t="s">
        <v>12</v>
      </c>
      <c r="G59" s="5">
        <v>83.95</v>
      </c>
      <c r="H59" s="5">
        <v>84.2</v>
      </c>
      <c r="I59" s="5">
        <v>83.7</v>
      </c>
      <c r="J59" s="16">
        <v>83.86</v>
      </c>
      <c r="K59" s="5">
        <f t="shared" si="0"/>
        <v>9.0000000000003411E-2</v>
      </c>
      <c r="L59" s="5">
        <f t="shared" si="1"/>
        <v>900.00000000003411</v>
      </c>
      <c r="M59" s="16" t="s">
        <v>32</v>
      </c>
    </row>
    <row r="60" spans="1:13">
      <c r="A60" s="6">
        <v>44636</v>
      </c>
      <c r="B60" s="5" t="s">
        <v>46</v>
      </c>
      <c r="D60" s="5" t="s">
        <v>36</v>
      </c>
      <c r="E60" s="5">
        <v>10000</v>
      </c>
      <c r="F60" s="5" t="s">
        <v>12</v>
      </c>
      <c r="G60" s="5">
        <v>64.75</v>
      </c>
      <c r="H60" s="5">
        <v>65.010000000000005</v>
      </c>
      <c r="I60" s="5">
        <v>65.5</v>
      </c>
      <c r="J60" s="16">
        <v>64.66</v>
      </c>
      <c r="K60" s="5">
        <f t="shared" si="0"/>
        <v>9.0000000000003411E-2</v>
      </c>
      <c r="L60" s="5">
        <f t="shared" si="1"/>
        <v>900.00000000003411</v>
      </c>
      <c r="M60" s="16" t="s">
        <v>32</v>
      </c>
    </row>
    <row r="61" spans="1:13">
      <c r="A61" s="6">
        <v>44636</v>
      </c>
      <c r="B61" s="5" t="s">
        <v>45</v>
      </c>
      <c r="D61" s="5" t="s">
        <v>36</v>
      </c>
      <c r="E61" s="5">
        <v>1250</v>
      </c>
      <c r="F61" s="5" t="s">
        <v>12</v>
      </c>
      <c r="G61" s="5">
        <v>257</v>
      </c>
      <c r="H61" s="5">
        <v>261</v>
      </c>
      <c r="I61" s="5">
        <v>245</v>
      </c>
      <c r="J61" s="16">
        <v>261</v>
      </c>
      <c r="K61" s="5">
        <f t="shared" si="0"/>
        <v>-4</v>
      </c>
      <c r="L61" s="5">
        <f t="shared" si="1"/>
        <v>-5000</v>
      </c>
      <c r="M61" s="16" t="s">
        <v>33</v>
      </c>
    </row>
    <row r="62" spans="1:13">
      <c r="A62" s="6">
        <v>44636</v>
      </c>
      <c r="B62" s="5" t="s">
        <v>14</v>
      </c>
      <c r="D62" s="5" t="s">
        <v>36</v>
      </c>
      <c r="E62" s="5">
        <v>5000</v>
      </c>
      <c r="F62" s="5" t="s">
        <v>10</v>
      </c>
      <c r="G62" s="5">
        <v>182.4</v>
      </c>
      <c r="H62" s="5">
        <v>180.8</v>
      </c>
      <c r="I62" s="5">
        <v>186</v>
      </c>
      <c r="J62" s="16">
        <v>183</v>
      </c>
      <c r="K62" s="5">
        <f t="shared" si="0"/>
        <v>0.59999999999999432</v>
      </c>
      <c r="L62" s="5">
        <f t="shared" si="1"/>
        <v>2999.9999999999718</v>
      </c>
      <c r="M62" s="16" t="s">
        <v>32</v>
      </c>
    </row>
    <row r="63" spans="1:13">
      <c r="A63" s="6">
        <v>44636</v>
      </c>
      <c r="B63" s="5" t="s">
        <v>43</v>
      </c>
      <c r="D63" s="5" t="s">
        <v>35</v>
      </c>
      <c r="E63" s="5">
        <v>10000</v>
      </c>
      <c r="F63" s="5" t="s">
        <v>10</v>
      </c>
      <c r="G63" s="5">
        <v>99.8</v>
      </c>
      <c r="H63" s="5">
        <v>99.6</v>
      </c>
      <c r="I63" s="5">
        <v>100.3</v>
      </c>
      <c r="J63" s="16">
        <v>100.3</v>
      </c>
      <c r="K63" s="5">
        <f t="shared" si="0"/>
        <v>0.5</v>
      </c>
      <c r="L63" s="5">
        <f t="shared" si="1"/>
        <v>5000</v>
      </c>
      <c r="M63" s="16" t="s">
        <v>32</v>
      </c>
    </row>
    <row r="64" spans="1:13">
      <c r="A64" s="6">
        <v>44637</v>
      </c>
      <c r="B64" s="5" t="s">
        <v>46</v>
      </c>
      <c r="D64" s="5" t="s">
        <v>36</v>
      </c>
      <c r="E64" s="5">
        <v>10000</v>
      </c>
      <c r="F64" s="5" t="s">
        <v>12</v>
      </c>
      <c r="G64" s="5">
        <v>64.099999999999994</v>
      </c>
      <c r="H64" s="5">
        <v>64.349999999999994</v>
      </c>
      <c r="I64" s="5">
        <v>63.9</v>
      </c>
      <c r="J64" s="16">
        <v>64.010000000000005</v>
      </c>
      <c r="K64" s="5">
        <f t="shared" si="0"/>
        <v>8.99999999999892E-2</v>
      </c>
      <c r="L64" s="5">
        <f t="shared" si="1"/>
        <v>899.999999999892</v>
      </c>
      <c r="M64" s="16" t="s">
        <v>32</v>
      </c>
    </row>
    <row r="65" spans="1:13">
      <c r="A65" s="6">
        <v>44637</v>
      </c>
      <c r="B65" s="5" t="s">
        <v>37</v>
      </c>
      <c r="D65" s="5" t="s">
        <v>36</v>
      </c>
      <c r="E65" s="5">
        <v>10</v>
      </c>
      <c r="F65" s="5" t="s">
        <v>10</v>
      </c>
      <c r="G65" s="5">
        <v>68500</v>
      </c>
      <c r="H65" s="5">
        <v>67900</v>
      </c>
      <c r="I65" s="5">
        <v>69500</v>
      </c>
      <c r="J65" s="16">
        <v>68750</v>
      </c>
      <c r="K65" s="5">
        <f t="shared" si="0"/>
        <v>250</v>
      </c>
      <c r="L65" s="5">
        <f t="shared" si="1"/>
        <v>2500</v>
      </c>
      <c r="M65" s="16" t="s">
        <v>32</v>
      </c>
    </row>
    <row r="66" spans="1:13">
      <c r="A66" s="6">
        <v>44637</v>
      </c>
      <c r="B66" s="5" t="s">
        <v>56</v>
      </c>
      <c r="D66" s="5" t="s">
        <v>36</v>
      </c>
      <c r="E66" s="5">
        <v>50</v>
      </c>
      <c r="F66" s="5" t="s">
        <v>10</v>
      </c>
      <c r="G66" s="5">
        <v>15145</v>
      </c>
      <c r="H66" s="5">
        <v>14990</v>
      </c>
      <c r="I66" s="5">
        <v>15400</v>
      </c>
      <c r="J66" s="16">
        <v>15230</v>
      </c>
      <c r="K66" s="5">
        <f t="shared" ref="K66:K99" si="2">IF(F66="BUY",J66-G66,G66-J66)</f>
        <v>85</v>
      </c>
      <c r="L66" s="5">
        <f t="shared" si="1"/>
        <v>4250</v>
      </c>
      <c r="M66" s="16" t="s">
        <v>32</v>
      </c>
    </row>
    <row r="67" spans="1:13">
      <c r="A67" s="6">
        <v>44637</v>
      </c>
      <c r="B67" s="5" t="s">
        <v>43</v>
      </c>
      <c r="D67" s="5" t="s">
        <v>35</v>
      </c>
      <c r="E67" s="5">
        <v>10000</v>
      </c>
      <c r="F67" s="5" t="s">
        <v>10</v>
      </c>
      <c r="G67" s="5">
        <v>100</v>
      </c>
      <c r="H67" s="5">
        <v>99.8</v>
      </c>
      <c r="I67" s="5">
        <v>100.5</v>
      </c>
      <c r="J67" s="16">
        <v>100.2</v>
      </c>
      <c r="K67" s="5">
        <f t="shared" si="2"/>
        <v>0.20000000000000284</v>
      </c>
      <c r="L67" s="5">
        <f t="shared" ref="L67:L99" si="3">(K67*E67)</f>
        <v>2000.0000000000284</v>
      </c>
      <c r="M67" s="16" t="s">
        <v>32</v>
      </c>
    </row>
    <row r="68" spans="1:13">
      <c r="A68" s="6">
        <v>44637</v>
      </c>
      <c r="B68" s="5" t="s">
        <v>17</v>
      </c>
      <c r="D68" s="5" t="s">
        <v>36</v>
      </c>
      <c r="E68" s="5">
        <v>2500</v>
      </c>
      <c r="F68" s="5" t="s">
        <v>10</v>
      </c>
      <c r="G68" s="5">
        <v>800.75</v>
      </c>
      <c r="H68" s="5">
        <v>798.5</v>
      </c>
      <c r="I68" s="5">
        <v>810</v>
      </c>
      <c r="J68" s="16">
        <v>798.5</v>
      </c>
      <c r="K68" s="5">
        <f t="shared" si="2"/>
        <v>-2.25</v>
      </c>
      <c r="L68" s="5">
        <f t="shared" si="3"/>
        <v>-5625</v>
      </c>
      <c r="M68" s="16" t="s">
        <v>33</v>
      </c>
    </row>
    <row r="69" spans="1:13">
      <c r="A69" s="6">
        <v>44637</v>
      </c>
      <c r="B69" s="5" t="s">
        <v>14</v>
      </c>
      <c r="D69" s="5" t="s">
        <v>36</v>
      </c>
      <c r="E69" s="5">
        <v>5000</v>
      </c>
      <c r="F69" s="5" t="s">
        <v>10</v>
      </c>
      <c r="G69" s="5">
        <v>182.6</v>
      </c>
      <c r="H69" s="5">
        <v>181.4</v>
      </c>
      <c r="I69" s="5">
        <v>186</v>
      </c>
      <c r="J69" s="16">
        <v>183.4</v>
      </c>
      <c r="K69" s="5">
        <f t="shared" si="2"/>
        <v>0.80000000000001137</v>
      </c>
      <c r="L69" s="5">
        <f t="shared" si="3"/>
        <v>4000.0000000000568</v>
      </c>
      <c r="M69" s="16" t="s">
        <v>32</v>
      </c>
    </row>
    <row r="70" spans="1:13">
      <c r="A70" s="6">
        <v>44638</v>
      </c>
      <c r="B70" s="5" t="s">
        <v>37</v>
      </c>
      <c r="D70" s="5" t="s">
        <v>36</v>
      </c>
      <c r="E70" s="5">
        <v>10</v>
      </c>
      <c r="F70" s="5" t="s">
        <v>10</v>
      </c>
      <c r="G70" s="5">
        <v>68400</v>
      </c>
      <c r="H70" s="5">
        <v>67900</v>
      </c>
      <c r="I70" s="5">
        <v>69500</v>
      </c>
      <c r="J70" s="16">
        <v>67900</v>
      </c>
      <c r="K70" s="5">
        <f t="shared" si="2"/>
        <v>-500</v>
      </c>
      <c r="L70" s="5">
        <f t="shared" si="3"/>
        <v>-5000</v>
      </c>
      <c r="M70" s="16" t="s">
        <v>33</v>
      </c>
    </row>
    <row r="71" spans="1:13">
      <c r="A71" s="6">
        <v>44641</v>
      </c>
      <c r="B71" s="5" t="s">
        <v>56</v>
      </c>
      <c r="D71" s="5" t="s">
        <v>35</v>
      </c>
      <c r="E71" s="5">
        <v>50</v>
      </c>
      <c r="F71" s="5" t="s">
        <v>12</v>
      </c>
      <c r="G71" s="5">
        <v>15160</v>
      </c>
      <c r="H71" s="5">
        <v>15250</v>
      </c>
      <c r="I71" s="5">
        <v>14950</v>
      </c>
      <c r="J71" s="16">
        <v>15250</v>
      </c>
      <c r="K71" s="5">
        <f t="shared" si="2"/>
        <v>-90</v>
      </c>
      <c r="L71" s="5">
        <f t="shared" si="3"/>
        <v>-4500</v>
      </c>
      <c r="M71" s="16" t="s">
        <v>33</v>
      </c>
    </row>
    <row r="72" spans="1:13">
      <c r="A72" s="6">
        <v>44641</v>
      </c>
      <c r="B72" s="5" t="s">
        <v>46</v>
      </c>
      <c r="D72" s="5" t="s">
        <v>35</v>
      </c>
      <c r="E72" s="5">
        <v>10000</v>
      </c>
      <c r="F72" s="5" t="s">
        <v>10</v>
      </c>
      <c r="G72" s="5">
        <v>63.96</v>
      </c>
      <c r="H72" s="5">
        <v>63.75</v>
      </c>
      <c r="I72" s="5">
        <v>64.400000000000006</v>
      </c>
      <c r="J72" s="16">
        <v>64.069999999999993</v>
      </c>
      <c r="K72" s="5">
        <f t="shared" si="2"/>
        <v>0.10999999999999233</v>
      </c>
      <c r="L72" s="5">
        <f t="shared" si="3"/>
        <v>1099.9999999999231</v>
      </c>
      <c r="M72" s="16" t="s">
        <v>32</v>
      </c>
    </row>
    <row r="73" spans="1:13">
      <c r="A73" s="6">
        <v>44641</v>
      </c>
      <c r="B73" s="5" t="s">
        <v>39</v>
      </c>
      <c r="D73" s="5" t="s">
        <v>35</v>
      </c>
      <c r="E73" s="5">
        <v>10000</v>
      </c>
      <c r="F73" s="5" t="s">
        <v>10</v>
      </c>
      <c r="G73" s="5">
        <v>84.15</v>
      </c>
      <c r="H73" s="5">
        <v>83.9</v>
      </c>
      <c r="I73" s="5">
        <v>84.6</v>
      </c>
      <c r="J73" s="16">
        <v>84.32</v>
      </c>
      <c r="K73" s="5">
        <f t="shared" si="2"/>
        <v>0.16999999999998749</v>
      </c>
      <c r="L73" s="5">
        <f t="shared" si="3"/>
        <v>1699.9999999998749</v>
      </c>
      <c r="M73" s="16" t="s">
        <v>32</v>
      </c>
    </row>
    <row r="74" spans="1:13">
      <c r="A74" s="6">
        <v>44641</v>
      </c>
      <c r="B74" s="5" t="s">
        <v>104</v>
      </c>
      <c r="D74" s="5" t="s">
        <v>36</v>
      </c>
      <c r="E74" s="5">
        <v>10</v>
      </c>
      <c r="F74" s="5" t="s">
        <v>12</v>
      </c>
      <c r="G74" s="5">
        <v>68350</v>
      </c>
      <c r="H74" s="5">
        <v>68730</v>
      </c>
      <c r="I74" s="5">
        <v>67500</v>
      </c>
      <c r="J74" s="16">
        <v>68730</v>
      </c>
      <c r="K74" s="5">
        <f t="shared" si="2"/>
        <v>-380</v>
      </c>
      <c r="L74" s="5">
        <f t="shared" si="3"/>
        <v>-3800</v>
      </c>
      <c r="M74" s="16" t="s">
        <v>33</v>
      </c>
    </row>
    <row r="75" spans="1:13">
      <c r="A75" s="6">
        <v>44641</v>
      </c>
      <c r="B75" s="5" t="s">
        <v>109</v>
      </c>
      <c r="D75" s="5" t="s">
        <v>35</v>
      </c>
      <c r="E75" s="5">
        <v>10000</v>
      </c>
      <c r="F75" s="5" t="s">
        <v>10</v>
      </c>
      <c r="G75" s="5">
        <v>0.16</v>
      </c>
      <c r="H75" s="5">
        <v>0.1</v>
      </c>
      <c r="I75" s="5">
        <v>0.5</v>
      </c>
      <c r="J75" s="16">
        <v>0.1</v>
      </c>
      <c r="K75" s="5">
        <f t="shared" si="2"/>
        <v>-0.06</v>
      </c>
      <c r="L75" s="5">
        <f t="shared" si="3"/>
        <v>-600</v>
      </c>
      <c r="M75" s="16" t="s">
        <v>33</v>
      </c>
    </row>
    <row r="76" spans="1:13">
      <c r="A76" s="6">
        <v>44642</v>
      </c>
      <c r="B76" s="5" t="s">
        <v>46</v>
      </c>
      <c r="D76" s="5" t="s">
        <v>36</v>
      </c>
      <c r="E76" s="5">
        <v>10000</v>
      </c>
      <c r="F76" s="5" t="s">
        <v>10</v>
      </c>
      <c r="G76" s="5">
        <v>63.88</v>
      </c>
      <c r="H76" s="5">
        <v>63.75</v>
      </c>
      <c r="I76" s="5">
        <v>64.2</v>
      </c>
      <c r="J76" s="16">
        <v>63.75</v>
      </c>
      <c r="K76" s="5">
        <f t="shared" si="2"/>
        <v>-0.13000000000000256</v>
      </c>
      <c r="L76" s="5">
        <f t="shared" si="3"/>
        <v>-1300.0000000000255</v>
      </c>
      <c r="M76" s="16" t="s">
        <v>33</v>
      </c>
    </row>
    <row r="77" spans="1:13">
      <c r="A77" s="6">
        <v>44642</v>
      </c>
      <c r="B77" s="5" t="s">
        <v>43</v>
      </c>
      <c r="D77" s="5" t="s">
        <v>36</v>
      </c>
      <c r="E77" s="5">
        <v>10000</v>
      </c>
      <c r="F77" s="5" t="s">
        <v>10</v>
      </c>
      <c r="G77" s="5">
        <v>100.45</v>
      </c>
      <c r="H77" s="5">
        <v>100.2</v>
      </c>
      <c r="I77" s="5">
        <v>100.9</v>
      </c>
      <c r="J77" s="16">
        <v>100.32</v>
      </c>
      <c r="K77" s="5">
        <f t="shared" si="2"/>
        <v>-0.13000000000000966</v>
      </c>
      <c r="L77" s="5">
        <f t="shared" si="3"/>
        <v>-1300.0000000000966</v>
      </c>
      <c r="M77" s="16" t="s">
        <v>33</v>
      </c>
    </row>
    <row r="78" spans="1:13">
      <c r="A78" s="6">
        <v>44642</v>
      </c>
      <c r="B78" s="5" t="s">
        <v>42</v>
      </c>
      <c r="D78" s="5" t="s">
        <v>36</v>
      </c>
      <c r="E78" s="5">
        <v>20</v>
      </c>
      <c r="F78" s="5" t="s">
        <v>10</v>
      </c>
      <c r="G78" s="5">
        <v>51700</v>
      </c>
      <c r="H78" s="5">
        <v>51530</v>
      </c>
      <c r="I78" s="16">
        <v>52200</v>
      </c>
      <c r="J78" s="5">
        <v>51530</v>
      </c>
      <c r="K78" s="5">
        <f t="shared" si="2"/>
        <v>-170</v>
      </c>
      <c r="L78" s="5">
        <f t="shared" si="3"/>
        <v>-3400</v>
      </c>
      <c r="M78" s="16" t="s">
        <v>33</v>
      </c>
    </row>
    <row r="79" spans="1:13">
      <c r="A79" s="6">
        <v>44643</v>
      </c>
      <c r="B79" s="5" t="s">
        <v>46</v>
      </c>
      <c r="D79" s="5" t="s">
        <v>35</v>
      </c>
      <c r="E79" s="5">
        <v>10000</v>
      </c>
      <c r="F79" s="5" t="s">
        <v>10</v>
      </c>
      <c r="G79" s="5">
        <v>63</v>
      </c>
      <c r="H79" s="5">
        <v>62.8</v>
      </c>
      <c r="I79" s="16">
        <v>63.5</v>
      </c>
      <c r="J79" s="5">
        <v>63.08</v>
      </c>
      <c r="K79" s="5">
        <f t="shared" si="2"/>
        <v>7.9999999999998295E-2</v>
      </c>
      <c r="L79" s="5">
        <f t="shared" si="3"/>
        <v>799.99999999998295</v>
      </c>
      <c r="M79" s="16" t="s">
        <v>32</v>
      </c>
    </row>
    <row r="80" spans="1:13">
      <c r="A80" s="6">
        <v>44643</v>
      </c>
      <c r="B80" s="5" t="s">
        <v>14</v>
      </c>
      <c r="D80" s="5" t="s">
        <v>35</v>
      </c>
      <c r="E80" s="5">
        <v>5000</v>
      </c>
      <c r="F80" s="5" t="s">
        <v>10</v>
      </c>
      <c r="G80" s="5">
        <v>181.7</v>
      </c>
      <c r="H80" s="5">
        <v>180.7</v>
      </c>
      <c r="I80" s="16">
        <v>185</v>
      </c>
      <c r="J80" s="5">
        <v>183</v>
      </c>
      <c r="K80" s="5">
        <f t="shared" si="2"/>
        <v>1.3000000000000114</v>
      </c>
      <c r="L80" s="5">
        <f t="shared" si="3"/>
        <v>6500.0000000000564</v>
      </c>
      <c r="M80" s="16" t="s">
        <v>32</v>
      </c>
    </row>
    <row r="81" spans="1:13">
      <c r="A81" s="6">
        <v>44643</v>
      </c>
      <c r="B81" s="5" t="s">
        <v>39</v>
      </c>
      <c r="D81" s="5" t="s">
        <v>35</v>
      </c>
      <c r="E81" s="5">
        <v>10000</v>
      </c>
      <c r="F81" s="5" t="s">
        <v>12</v>
      </c>
      <c r="G81" s="5">
        <v>84.1</v>
      </c>
      <c r="H81" s="5">
        <v>84.3</v>
      </c>
      <c r="I81" s="16">
        <v>83.8</v>
      </c>
      <c r="J81" s="5">
        <v>83.97</v>
      </c>
      <c r="K81" s="5">
        <f t="shared" si="2"/>
        <v>0.12999999999999545</v>
      </c>
      <c r="L81" s="5">
        <f t="shared" si="3"/>
        <v>1299.9999999999545</v>
      </c>
      <c r="M81" s="16" t="s">
        <v>32</v>
      </c>
    </row>
    <row r="82" spans="1:13">
      <c r="A82" s="6">
        <v>44643</v>
      </c>
      <c r="B82" s="5" t="s">
        <v>43</v>
      </c>
      <c r="D82" s="5" t="s">
        <v>36</v>
      </c>
      <c r="E82" s="5">
        <v>10000</v>
      </c>
      <c r="F82" s="5" t="s">
        <v>12</v>
      </c>
      <c r="G82" s="5">
        <v>101</v>
      </c>
      <c r="H82" s="5">
        <v>101.3</v>
      </c>
      <c r="I82" s="16">
        <v>100.75</v>
      </c>
      <c r="J82" s="5">
        <v>100.9</v>
      </c>
      <c r="K82" s="5">
        <f t="shared" si="2"/>
        <v>9.9999999999994316E-2</v>
      </c>
      <c r="L82" s="5">
        <f t="shared" si="3"/>
        <v>999.99999999994316</v>
      </c>
      <c r="M82" s="16" t="s">
        <v>32</v>
      </c>
    </row>
    <row r="83" spans="1:13">
      <c r="A83" s="6">
        <v>44644</v>
      </c>
      <c r="B83" s="5" t="s">
        <v>43</v>
      </c>
      <c r="D83" s="5" t="s">
        <v>36</v>
      </c>
      <c r="E83" s="5">
        <v>10000</v>
      </c>
      <c r="F83" s="5" t="s">
        <v>12</v>
      </c>
      <c r="G83" s="5">
        <v>100.8</v>
      </c>
      <c r="H83" s="5">
        <v>101.05</v>
      </c>
      <c r="I83" s="16">
        <v>100.5</v>
      </c>
      <c r="J83" s="5">
        <v>100.66500000000001</v>
      </c>
      <c r="K83" s="5">
        <f t="shared" si="2"/>
        <v>0.13499999999999091</v>
      </c>
      <c r="L83" s="5">
        <f t="shared" si="3"/>
        <v>1349.9999999999091</v>
      </c>
      <c r="M83" s="16" t="s">
        <v>32</v>
      </c>
    </row>
    <row r="84" spans="1:13">
      <c r="A84" s="6">
        <v>44644</v>
      </c>
      <c r="B84" s="5" t="s">
        <v>46</v>
      </c>
      <c r="D84" s="5" t="s">
        <v>35</v>
      </c>
      <c r="E84" s="5">
        <v>10000</v>
      </c>
      <c r="F84" s="5" t="s">
        <v>10</v>
      </c>
      <c r="G84" s="5">
        <v>62.85</v>
      </c>
      <c r="H84" s="5">
        <v>62.7</v>
      </c>
      <c r="I84" s="16">
        <v>63.5</v>
      </c>
      <c r="J84" s="5">
        <v>62.7</v>
      </c>
      <c r="K84" s="5">
        <f t="shared" si="2"/>
        <v>-0.14999999999999858</v>
      </c>
      <c r="L84" s="5">
        <f t="shared" si="3"/>
        <v>-1499.9999999999859</v>
      </c>
      <c r="M84" s="16" t="s">
        <v>33</v>
      </c>
    </row>
    <row r="85" spans="1:13">
      <c r="A85" s="6">
        <v>44644</v>
      </c>
      <c r="B85" s="5" t="s">
        <v>110</v>
      </c>
      <c r="D85" s="5" t="s">
        <v>35</v>
      </c>
      <c r="E85" s="5">
        <v>10000</v>
      </c>
      <c r="F85" s="5" t="s">
        <v>10</v>
      </c>
      <c r="G85" s="5">
        <v>0.13</v>
      </c>
      <c r="H85" s="5">
        <v>0.05</v>
      </c>
      <c r="I85" s="16">
        <v>0.5</v>
      </c>
      <c r="J85" s="5">
        <v>0.05</v>
      </c>
      <c r="K85" s="5">
        <f t="shared" si="2"/>
        <v>-0.08</v>
      </c>
      <c r="L85" s="5">
        <f t="shared" si="3"/>
        <v>-800</v>
      </c>
      <c r="M85" s="16" t="s">
        <v>33</v>
      </c>
    </row>
    <row r="86" spans="1:13">
      <c r="A86" s="6">
        <v>44645</v>
      </c>
      <c r="B86" s="5" t="s">
        <v>56</v>
      </c>
      <c r="D86" s="5" t="s">
        <v>35</v>
      </c>
      <c r="E86" s="5">
        <v>50</v>
      </c>
      <c r="F86" s="5" t="s">
        <v>10</v>
      </c>
      <c r="G86" s="5">
        <v>15295</v>
      </c>
      <c r="H86" s="5">
        <v>15200</v>
      </c>
      <c r="I86" s="16">
        <v>15500</v>
      </c>
      <c r="J86" s="5">
        <v>15330</v>
      </c>
      <c r="K86" s="5">
        <f t="shared" si="2"/>
        <v>35</v>
      </c>
      <c r="L86" s="5">
        <f t="shared" si="3"/>
        <v>1750</v>
      </c>
      <c r="M86" s="16" t="s">
        <v>32</v>
      </c>
    </row>
    <row r="87" spans="1:13">
      <c r="A87" s="6">
        <v>44648</v>
      </c>
      <c r="B87" s="5" t="s">
        <v>43</v>
      </c>
      <c r="D87" s="5" t="s">
        <v>35</v>
      </c>
      <c r="E87" s="5">
        <v>10000</v>
      </c>
      <c r="F87" s="5" t="s">
        <v>12</v>
      </c>
      <c r="G87" s="5">
        <v>100.3</v>
      </c>
      <c r="H87" s="5">
        <v>100.56</v>
      </c>
      <c r="I87" s="16">
        <v>99.8</v>
      </c>
      <c r="J87" s="5">
        <v>100.035</v>
      </c>
      <c r="K87" s="5">
        <f t="shared" si="2"/>
        <v>0.26500000000000057</v>
      </c>
      <c r="L87" s="5">
        <f t="shared" si="3"/>
        <v>2650.0000000000055</v>
      </c>
      <c r="M87" s="16" t="s">
        <v>32</v>
      </c>
    </row>
    <row r="88" spans="1:13">
      <c r="A88" s="6">
        <v>44648</v>
      </c>
      <c r="B88" s="5" t="s">
        <v>39</v>
      </c>
      <c r="D88" s="5" t="s">
        <v>35</v>
      </c>
      <c r="E88" s="5">
        <v>10000</v>
      </c>
      <c r="F88" s="5" t="s">
        <v>12</v>
      </c>
      <c r="G88" s="5">
        <v>83.7</v>
      </c>
      <c r="H88" s="5">
        <v>83.85</v>
      </c>
      <c r="I88" s="16">
        <v>82.7</v>
      </c>
      <c r="J88" s="5">
        <v>83.57</v>
      </c>
      <c r="K88" s="5">
        <f t="shared" si="2"/>
        <v>0.13000000000000966</v>
      </c>
      <c r="L88" s="5">
        <f t="shared" si="3"/>
        <v>1300.0000000000966</v>
      </c>
      <c r="M88" s="16" t="s">
        <v>32</v>
      </c>
    </row>
    <row r="89" spans="1:13">
      <c r="A89" s="6">
        <v>44648</v>
      </c>
      <c r="B89" s="5" t="s">
        <v>17</v>
      </c>
      <c r="D89" s="5" t="s">
        <v>36</v>
      </c>
      <c r="E89" s="5">
        <v>2500</v>
      </c>
      <c r="F89" s="5" t="s">
        <v>12</v>
      </c>
      <c r="G89" s="5">
        <v>816</v>
      </c>
      <c r="H89" s="5">
        <v>819</v>
      </c>
      <c r="I89" s="16">
        <v>810</v>
      </c>
      <c r="J89" s="5">
        <v>813</v>
      </c>
      <c r="K89" s="5">
        <f t="shared" si="2"/>
        <v>3</v>
      </c>
      <c r="L89" s="5">
        <f t="shared" si="3"/>
        <v>7500</v>
      </c>
      <c r="M89" s="16" t="s">
        <v>32</v>
      </c>
    </row>
    <row r="90" spans="1:13">
      <c r="A90" s="6">
        <v>44649</v>
      </c>
      <c r="B90" s="5" t="s">
        <v>39</v>
      </c>
      <c r="D90" s="5" t="s">
        <v>35</v>
      </c>
      <c r="E90" s="5">
        <v>10000</v>
      </c>
      <c r="F90" s="5" t="s">
        <v>12</v>
      </c>
      <c r="G90" s="5">
        <v>84.05</v>
      </c>
      <c r="H90" s="5">
        <v>84.2</v>
      </c>
      <c r="I90" s="16">
        <v>83.6</v>
      </c>
      <c r="J90" s="5">
        <v>84.2</v>
      </c>
      <c r="K90" s="5">
        <f t="shared" si="2"/>
        <v>-0.15000000000000568</v>
      </c>
      <c r="L90" s="5">
        <f t="shared" si="3"/>
        <v>-1500.0000000000568</v>
      </c>
      <c r="M90" s="16" t="s">
        <v>33</v>
      </c>
    </row>
    <row r="91" spans="1:13">
      <c r="A91" s="6">
        <v>44649</v>
      </c>
      <c r="B91" s="5" t="s">
        <v>45</v>
      </c>
      <c r="D91" s="5" t="s">
        <v>35</v>
      </c>
      <c r="E91" s="5">
        <v>1250</v>
      </c>
      <c r="F91" s="5" t="s">
        <v>12</v>
      </c>
      <c r="G91" s="5">
        <v>418</v>
      </c>
      <c r="H91" s="5">
        <v>422</v>
      </c>
      <c r="I91" s="16">
        <v>400</v>
      </c>
      <c r="J91" s="5">
        <v>407.6</v>
      </c>
      <c r="K91" s="5">
        <f t="shared" si="2"/>
        <v>10.399999999999977</v>
      </c>
      <c r="L91" s="5">
        <f t="shared" si="3"/>
        <v>12999.999999999971</v>
      </c>
      <c r="M91" s="16" t="s">
        <v>32</v>
      </c>
    </row>
    <row r="92" spans="1:13">
      <c r="A92" s="6">
        <v>44649</v>
      </c>
      <c r="B92" s="5" t="s">
        <v>43</v>
      </c>
      <c r="D92" s="5" t="s">
        <v>36</v>
      </c>
      <c r="E92" s="5">
        <v>10000</v>
      </c>
      <c r="F92" s="5" t="s">
        <v>10</v>
      </c>
      <c r="G92" s="5">
        <v>100.05</v>
      </c>
      <c r="H92" s="5">
        <v>99.9</v>
      </c>
      <c r="I92" s="16">
        <v>100.4</v>
      </c>
      <c r="J92" s="5">
        <v>99.96</v>
      </c>
      <c r="K92" s="5">
        <f t="shared" si="2"/>
        <v>-9.0000000000003411E-2</v>
      </c>
      <c r="L92" s="5">
        <f t="shared" si="3"/>
        <v>-900.00000000003411</v>
      </c>
      <c r="M92" s="16" t="s">
        <v>33</v>
      </c>
    </row>
    <row r="93" spans="1:13">
      <c r="A93" s="6">
        <v>44649</v>
      </c>
      <c r="B93" s="5" t="s">
        <v>14</v>
      </c>
      <c r="D93" s="5" t="s">
        <v>35</v>
      </c>
      <c r="E93" s="5">
        <v>5000</v>
      </c>
      <c r="F93" s="5" t="s">
        <v>10</v>
      </c>
      <c r="G93" s="5">
        <v>184</v>
      </c>
      <c r="H93" s="5">
        <v>182.5</v>
      </c>
      <c r="I93" s="16">
        <v>188</v>
      </c>
      <c r="J93" s="5">
        <v>184.5</v>
      </c>
      <c r="K93" s="5">
        <f t="shared" si="2"/>
        <v>0.5</v>
      </c>
      <c r="L93" s="5">
        <f t="shared" si="3"/>
        <v>2500</v>
      </c>
      <c r="M93" s="16" t="s">
        <v>32</v>
      </c>
    </row>
    <row r="94" spans="1:13">
      <c r="A94" s="6">
        <v>44649</v>
      </c>
      <c r="B94" s="5" t="s">
        <v>20</v>
      </c>
      <c r="D94" s="5" t="s">
        <v>35</v>
      </c>
      <c r="E94" s="5">
        <v>5000</v>
      </c>
      <c r="F94" s="5" t="s">
        <v>12</v>
      </c>
      <c r="G94" s="5">
        <v>235</v>
      </c>
      <c r="H94" s="5">
        <v>236.1</v>
      </c>
      <c r="I94" s="16">
        <v>230</v>
      </c>
      <c r="J94" s="5">
        <v>234</v>
      </c>
      <c r="K94" s="5">
        <f t="shared" si="2"/>
        <v>1</v>
      </c>
      <c r="L94" s="5">
        <f t="shared" si="3"/>
        <v>5000</v>
      </c>
      <c r="M94" s="16" t="s">
        <v>32</v>
      </c>
    </row>
    <row r="95" spans="1:13">
      <c r="A95" s="6">
        <v>44650</v>
      </c>
      <c r="B95" s="5" t="s">
        <v>45</v>
      </c>
      <c r="D95" s="5" t="s">
        <v>36</v>
      </c>
      <c r="E95" s="5">
        <v>1250</v>
      </c>
      <c r="F95" s="5" t="s">
        <v>12</v>
      </c>
      <c r="G95" s="5">
        <v>400</v>
      </c>
      <c r="H95" s="5">
        <v>402</v>
      </c>
      <c r="I95" s="16">
        <v>395</v>
      </c>
      <c r="J95" s="5">
        <v>401.5</v>
      </c>
      <c r="K95" s="5">
        <f t="shared" si="2"/>
        <v>-1.5</v>
      </c>
      <c r="L95" s="5">
        <f t="shared" si="3"/>
        <v>-1875</v>
      </c>
      <c r="M95" s="16" t="s">
        <v>33</v>
      </c>
    </row>
    <row r="96" spans="1:13">
      <c r="A96" s="6">
        <v>44650</v>
      </c>
      <c r="B96" s="5" t="s">
        <v>43</v>
      </c>
      <c r="D96" s="5" t="s">
        <v>35</v>
      </c>
      <c r="E96" s="5">
        <v>10000</v>
      </c>
      <c r="F96" s="5" t="s">
        <v>12</v>
      </c>
      <c r="G96" s="5">
        <v>99.6</v>
      </c>
      <c r="H96" s="5">
        <v>99.9</v>
      </c>
      <c r="I96" s="16">
        <v>99.2</v>
      </c>
      <c r="J96" s="5">
        <v>99.9</v>
      </c>
      <c r="K96" s="5">
        <f t="shared" si="2"/>
        <v>-0.30000000000001137</v>
      </c>
      <c r="L96" s="5">
        <f t="shared" si="3"/>
        <v>-3000.0000000001137</v>
      </c>
      <c r="M96" s="16" t="s">
        <v>33</v>
      </c>
    </row>
    <row r="97" spans="1:13">
      <c r="A97" s="6">
        <v>44651</v>
      </c>
      <c r="B97" s="5" t="s">
        <v>56</v>
      </c>
      <c r="D97" s="5" t="s">
        <v>36</v>
      </c>
      <c r="E97" s="5">
        <v>50</v>
      </c>
      <c r="F97" s="5" t="s">
        <v>12</v>
      </c>
      <c r="G97" s="5">
        <v>14950</v>
      </c>
      <c r="H97" s="5">
        <v>15060</v>
      </c>
      <c r="I97" s="16">
        <v>14800</v>
      </c>
      <c r="J97" s="5">
        <v>14980</v>
      </c>
      <c r="K97" s="5">
        <f t="shared" si="2"/>
        <v>-30</v>
      </c>
      <c r="L97" s="5">
        <f t="shared" si="3"/>
        <v>-1500</v>
      </c>
      <c r="M97" s="16" t="s">
        <v>33</v>
      </c>
    </row>
    <row r="98" spans="1:13">
      <c r="A98" s="6">
        <v>44651</v>
      </c>
      <c r="B98" s="5" t="s">
        <v>42</v>
      </c>
      <c r="D98" s="5" t="s">
        <v>36</v>
      </c>
      <c r="E98" s="5">
        <v>20</v>
      </c>
      <c r="F98" s="5" t="s">
        <v>10</v>
      </c>
      <c r="G98" s="5">
        <v>51350</v>
      </c>
      <c r="H98" s="5">
        <v>51050</v>
      </c>
      <c r="I98" s="16">
        <v>51700</v>
      </c>
      <c r="J98" s="5">
        <v>51595</v>
      </c>
      <c r="K98" s="5">
        <f t="shared" si="2"/>
        <v>245</v>
      </c>
      <c r="L98" s="5">
        <f t="shared" si="3"/>
        <v>4900</v>
      </c>
      <c r="M98" s="16" t="s">
        <v>32</v>
      </c>
    </row>
    <row r="99" spans="1:13">
      <c r="A99" s="6">
        <v>44651</v>
      </c>
      <c r="B99" s="5" t="s">
        <v>14</v>
      </c>
      <c r="D99" s="5" t="s">
        <v>36</v>
      </c>
      <c r="E99" s="5">
        <v>5000</v>
      </c>
      <c r="F99" s="5" t="s">
        <v>10</v>
      </c>
      <c r="G99" s="5">
        <v>184.9</v>
      </c>
      <c r="H99" s="5">
        <v>183.9</v>
      </c>
      <c r="I99" s="16">
        <v>188</v>
      </c>
      <c r="J99" s="5">
        <v>185.9</v>
      </c>
      <c r="K99" s="5">
        <f t="shared" si="2"/>
        <v>1</v>
      </c>
      <c r="L99" s="5">
        <f t="shared" si="3"/>
        <v>5000</v>
      </c>
      <c r="M99" s="16" t="s">
        <v>32</v>
      </c>
    </row>
    <row r="100" spans="1:13">
      <c r="K100" s="5"/>
      <c r="L100" s="5"/>
    </row>
    <row r="101" spans="1:13">
      <c r="K101" s="5"/>
      <c r="L101" s="5"/>
    </row>
    <row r="104" spans="1:13">
      <c r="F104" s="36" t="s">
        <v>111</v>
      </c>
      <c r="G104" s="37"/>
      <c r="H104" s="37"/>
      <c r="I104" s="37"/>
      <c r="J104" s="37"/>
      <c r="K104" s="37"/>
      <c r="L104" s="38"/>
    </row>
    <row r="105" spans="1:13">
      <c r="F105" s="18" t="s">
        <v>21</v>
      </c>
      <c r="G105" s="7" t="s">
        <v>22</v>
      </c>
      <c r="H105" s="7" t="s">
        <v>23</v>
      </c>
      <c r="I105" s="7" t="s">
        <v>24</v>
      </c>
      <c r="J105" s="7" t="s">
        <v>25</v>
      </c>
      <c r="K105" s="7" t="s">
        <v>26</v>
      </c>
      <c r="L105" s="8" t="s">
        <v>27</v>
      </c>
    </row>
    <row r="106" spans="1:13">
      <c r="F106" s="19"/>
      <c r="G106" s="9"/>
      <c r="H106" s="9"/>
      <c r="I106" s="9"/>
      <c r="J106" s="10"/>
      <c r="K106" s="11"/>
      <c r="L106" s="12"/>
    </row>
    <row r="107" spans="1:13">
      <c r="F107" s="19" t="s">
        <v>48</v>
      </c>
      <c r="G107" s="9">
        <v>98</v>
      </c>
      <c r="H107" s="9">
        <v>0</v>
      </c>
      <c r="I107" s="9">
        <v>98</v>
      </c>
      <c r="J107" s="10">
        <v>65</v>
      </c>
      <c r="K107" s="11">
        <f t="shared" ref="K107" si="4">+J107/I107</f>
        <v>0.66326530612244894</v>
      </c>
      <c r="L107" s="12">
        <v>125450</v>
      </c>
    </row>
    <row r="108" spans="1:13">
      <c r="F108" s="20" t="s">
        <v>29</v>
      </c>
      <c r="G108" s="13">
        <v>98</v>
      </c>
      <c r="H108" s="13">
        <v>0</v>
      </c>
      <c r="I108" s="13">
        <v>98</v>
      </c>
      <c r="J108" s="13">
        <v>65</v>
      </c>
      <c r="K108" s="14">
        <v>0.6633</v>
      </c>
      <c r="L108" s="15">
        <v>125450</v>
      </c>
    </row>
  </sheetData>
  <autoFilter ref="A1:M97"/>
  <mergeCells count="1">
    <mergeCell ref="F104:L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JULY 2021</vt:lpstr>
      <vt:lpstr>AUGUST 2021</vt:lpstr>
      <vt:lpstr>SEPTEMBER 2021</vt:lpstr>
      <vt:lpstr>Oct 2021</vt:lpstr>
      <vt:lpstr>NOV 2021</vt:lpstr>
      <vt:lpstr>DEC 2021</vt:lpstr>
      <vt:lpstr>JAN 2022</vt:lpstr>
      <vt:lpstr>FEB 2022</vt:lpstr>
      <vt:lpstr>MAR 2022</vt:lpstr>
      <vt:lpstr>APR 2022</vt:lpstr>
      <vt:lpstr>MAY 2022</vt:lpstr>
      <vt:lpstr>JUNE 2022</vt:lpstr>
      <vt:lpstr>JULY 2022</vt:lpstr>
      <vt:lpstr>AUGUST 2022</vt:lpstr>
      <vt:lpstr>SEP 2022</vt:lpstr>
      <vt:lpstr>OCT 2022</vt:lpstr>
      <vt:lpstr>NOV 2022</vt:lpstr>
      <vt:lpstr>DEC 2022</vt:lpstr>
      <vt:lpstr>JAN 2023</vt:lpstr>
      <vt:lpstr>FEB 2023</vt:lpstr>
      <vt:lpstr>MARCH-2023</vt:lpstr>
      <vt:lpstr>APRIL 2023</vt:lpstr>
      <vt:lpstr>MAY-2023</vt:lpstr>
      <vt:lpstr>JUNE-2023</vt:lpstr>
      <vt:lpstr>July 2023</vt:lpstr>
      <vt:lpstr>AUG-2023</vt:lpstr>
      <vt:lpstr>Sep-2023</vt:lpstr>
      <vt:lpstr>Oct 2023</vt:lpstr>
      <vt:lpstr>NOV 2023</vt:lpstr>
      <vt:lpstr>DEC 2023</vt:lpstr>
      <vt:lpstr>JAN 2024</vt:lpstr>
      <vt:lpstr>FEB 2024</vt:lpstr>
      <vt:lpstr>MARCH 2024</vt:lpstr>
      <vt:lpstr>APRIL 2024</vt:lpstr>
      <vt:lpstr>MAY 2024</vt:lpstr>
      <vt:lpstr>JUNE 2024</vt:lpstr>
      <vt:lpstr>JULY 2024</vt:lpstr>
      <vt:lpstr>AUG 2024</vt:lpstr>
      <vt:lpstr>SEP 2024</vt:lpstr>
      <vt:lpstr>OCT-2024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 2025</vt:lpstr>
      <vt:lpstr>SEP 2025</vt:lpstr>
      <vt:lpstr>OCT  2025</vt:lpstr>
      <vt:lpstr>NOV 2025</vt:lpstr>
      <vt:lpstr>DEC 2025</vt:lpstr>
      <vt:lpstr>JAN 2026</vt:lpstr>
      <vt:lpstr>FEB 2026</vt:lpstr>
      <vt:lpstr>MAR 2026</vt:lpstr>
      <vt:lpstr>APRIL 2026</vt:lpstr>
      <vt:lpstr>MAY 2026</vt:lpstr>
      <vt:lpstr>JUNE 2026</vt:lpstr>
      <vt:lpstr>JULY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ABCD</cp:lastModifiedBy>
  <dcterms:created xsi:type="dcterms:W3CDTF">2021-02-19T12:07:45Z</dcterms:created>
  <dcterms:modified xsi:type="dcterms:W3CDTF">2026-07-09T16:16:44Z</dcterms:modified>
</cp:coreProperties>
</file>